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ЗВІТ'!$A$1:$BS$109</definedName>
    <definedName name="_xlnm.Print_Area" localSheetId="0">'Для розрахунку'!$A$1:$BS$109</definedName>
  </definedNames>
  <calcPr fullCalcOnLoad="1"/>
</workbook>
</file>

<file path=xl/sharedStrings.xml><?xml version="1.0" encoding="utf-8"?>
<sst xmlns="http://schemas.openxmlformats.org/spreadsheetml/2006/main" count="291" uniqueCount="88">
  <si>
    <t>КОДИ</t>
  </si>
  <si>
    <t>Дата (рік, місяць, число)</t>
  </si>
  <si>
    <t>за ЄДРПОУ</t>
  </si>
  <si>
    <t>(найменування)</t>
  </si>
  <si>
    <t>01</t>
  </si>
  <si>
    <t>Підприємство</t>
  </si>
  <si>
    <t>Звіт про фінансові результати (Звіт про сукупний дохід)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</si>
  <si>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</si>
  <si>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</si>
  <si>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</si>
  <si>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</si>
  <si>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</si>
  <si>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</si>
  <si>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</si>
  <si>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</si>
  <si>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</si>
  <si>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</si>
  <si>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</si>
  <si>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</si>
  <si>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</si>
  <si>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</si>
  <si>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</si>
  <si>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</si>
  <si>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</si>
  <si>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</si>
  <si>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</si>
  <si>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</si>
  <si>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</si>
  <si>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</si>
  <si>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</si>
  <si>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</si>
  <si>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</si>
  <si>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</si>
  <si>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</si>
  <si>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</si>
  <si>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</si>
  <si>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</si>
  <si>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</si>
  <si>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</si>
  <si>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</si>
  <si>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</si>
  <si>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</si>
  <si>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</si>
  <si>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</si>
  <si>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</si>
  <si>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</si>
  <si>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</si>
  <si>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</si>
  <si>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</si>
  <si>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</si>
  <si>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</si>
  <si>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</si>
  <si>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</si>
  <si>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</si>
  <si>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</si>
  <si>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</si>
  <si>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</si>
  <si>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</si>
  <si>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</si>
  <si>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(</t>
  </si>
  <si>
    <t>)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</si>
  <si>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</si>
  <si>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</si>
  <si>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</si>
  <si>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за</t>
  </si>
  <si>
    <t>р.</t>
  </si>
  <si>
    <t>Чисті зароблені страхові премії</t>
  </si>
  <si>
    <t>Чисті понесені збитки за страховими виплатами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</si>
  <si>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</si>
  <si>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</si>
  <si>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</si>
  <si>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</si>
  <si>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</si>
  <si>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</si>
  <si>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</si>
  <si>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</si>
  <si>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</si>
  <si>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</si>
  <si>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</si>
  <si>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</si>
  <si>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</si>
  <si>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</si>
  <si>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t>Дохід від використання коштів, вивільнених від оподаткування</t>
  </si>
  <si>
    <t>15</t>
  </si>
  <si>
    <t>рік</t>
  </si>
  <si>
    <t>ТОВ "Стандарт"</t>
  </si>
  <si>
    <t>31954068</t>
  </si>
  <si>
    <t>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</si>
</sst>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right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justify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NumberFormat="1" applyFont="1" applyBorder="1" applyAlignment="1" applyProtection="1">
      <alignment horizontal="center" vertical="top"/>
      <protection hidden="1"/>
    </xf>
    <xf numFmtId="0" fontId="43" fillId="0" borderId="0" xfId="0" applyNumberFormat="1" applyFont="1" applyAlignment="1" applyProtection="1">
      <alignment vertical="center"/>
      <protection hidden="1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1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/>
      <protection hidden="1"/>
    </xf>
    <xf numFmtId="0" fontId="42" fillId="0" borderId="0" xfId="0" applyNumberFormat="1" applyFont="1" applyAlignment="1" applyProtection="1">
      <alignment horizontal="justify" vertical="center"/>
      <protection hidden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42" fillId="0" borderId="15" xfId="0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1" xfId="0" applyNumberFormat="1" applyFont="1" applyFill="1" applyBorder="1" applyAlignment="1" applyProtection="1">
      <alignment vertical="center" wrapText="1"/>
      <protection hidden="1"/>
    </xf>
    <xf numFmtId="0" fontId="42" fillId="0" borderId="10" xfId="0" applyNumberFormat="1" applyFont="1" applyFill="1" applyBorder="1" applyAlignment="1" applyProtection="1">
      <alignment vertical="center" wrapText="1"/>
      <protection hidden="1"/>
    </xf>
    <xf numFmtId="0" fontId="42" fillId="0" borderId="11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4" xfId="0" applyNumberFormat="1" applyFont="1" applyBorder="1" applyAlignment="1" applyProtection="1">
      <alignment horizontal="center" vertical="center" wrapText="1"/>
      <protection hidden="1"/>
    </xf>
    <xf numFmtId="0" fontId="42" fillId="0" borderId="11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Border="1" applyAlignment="1" applyProtection="1">
      <alignment horizontal="left" vertical="center" wrapText="1"/>
      <protection hidden="1"/>
    </xf>
    <xf numFmtId="0" fontId="42" fillId="0" borderId="14" xfId="0" applyNumberFormat="1" applyFont="1" applyBorder="1" applyAlignment="1" applyProtection="1">
      <alignment horizontal="left" vertical="center" wrapText="1"/>
      <protection hidden="1"/>
    </xf>
    <xf numFmtId="0" fontId="42" fillId="0" borderId="11" xfId="0" applyNumberFormat="1" applyFont="1" applyBorder="1" applyAlignment="1" applyProtection="1">
      <alignment horizontal="left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vertical="center" wrapText="1"/>
    </xf>
    <xf numFmtId="49" fontId="42" fillId="0" borderId="17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left" vertical="center" wrapText="1" inden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wrapText="1"/>
    </xf>
    <xf numFmtId="0" fontId="42" fillId="0" borderId="21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3" fillId="34" borderId="0" xfId="52" applyFont="1" applyFill="1" applyAlignment="1" quotePrefix="1">
      <alignment horizontal="justify"/>
      <protection/>
    </xf>
    <xf numFmtId="0" fontId="4" fillId="34" borderId="0" xfId="52" applyFont="1" applyFill="1" applyAlignment="1">
      <alignment horizontal="justify" vertical="center"/>
      <protection/>
    </xf>
    <xf numFmtId="0" fontId="5" fillId="34" borderId="0" xfId="52" applyFont="1" applyFill="1" applyAlignment="1" quotePrefix="1">
      <alignment horizontal="justify" vertical="center"/>
      <protection/>
    </xf>
    <xf numFmtId="49" fontId="43" fillId="0" borderId="0" xfId="0" applyNumberFormat="1" applyFont="1" applyAlignment="1">
      <alignment horizontal="center" vertical="center"/>
    </xf>
    <xf numFmtId="0" fontId="42" fillId="33" borderId="14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3" fillId="0" borderId="20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left" vertical="center"/>
    </xf>
    <xf numFmtId="0" fontId="42" fillId="0" borderId="17" xfId="0" applyFont="1" applyBorder="1" applyAlignment="1">
      <alignment horizont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left" vertical="center" wrapText="1" indent="1"/>
    </xf>
    <xf numFmtId="49" fontId="42" fillId="0" borderId="20" xfId="0" applyNumberFormat="1" applyFont="1" applyBorder="1" applyAlignment="1">
      <alignment horizontal="left" vertical="center" wrapText="1" indent="1"/>
    </xf>
    <xf numFmtId="0" fontId="42" fillId="33" borderId="1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49" fontId="42" fillId="0" borderId="0" xfId="0" applyNumberFormat="1" applyFont="1" applyAlignment="1">
      <alignment horizontal="justify" vertical="center"/>
    </xf>
    <xf numFmtId="49" fontId="42" fillId="0" borderId="0" xfId="0" applyNumberFormat="1" applyFont="1" applyAlignment="1">
      <alignment/>
    </xf>
    <xf numFmtId="0" fontId="42" fillId="0" borderId="17" xfId="0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3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 indent="1"/>
    </xf>
    <xf numFmtId="49" fontId="42" fillId="0" borderId="16" xfId="0" applyNumberFormat="1" applyFont="1" applyBorder="1" applyAlignment="1">
      <alignment horizontal="justify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42" fillId="0" borderId="16" xfId="0" applyNumberFormat="1" applyFont="1" applyBorder="1" applyAlignment="1" applyProtection="1">
      <alignment vertical="center" wrapText="1"/>
      <protection hidden="1"/>
    </xf>
    <xf numFmtId="0" fontId="42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ill="1" applyBorder="1" applyAlignment="1" applyProtection="1">
      <alignment horizontal="center" vertical="center"/>
      <protection hidden="1"/>
    </xf>
    <xf numFmtId="0" fontId="42" fillId="0" borderId="17" xfId="0" applyNumberFormat="1" applyFont="1" applyBorder="1" applyAlignment="1" applyProtection="1">
      <alignment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42" fillId="0" borderId="18" xfId="0" applyNumberFormat="1" applyFont="1" applyBorder="1" applyAlignment="1" applyProtection="1">
      <alignment horizontal="left" vertical="center" wrapText="1" indent="1"/>
      <protection hidden="1"/>
    </xf>
    <xf numFmtId="0" fontId="42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NumberFormat="1" applyFont="1" applyAlignment="1" applyProtection="1">
      <alignment horizontal="justify" vertical="center"/>
      <protection hidden="1"/>
    </xf>
    <xf numFmtId="0" fontId="42" fillId="0" borderId="0" xfId="0" applyNumberFormat="1" applyFont="1" applyAlignment="1" applyProtection="1">
      <alignment/>
      <protection hidden="1"/>
    </xf>
    <xf numFmtId="0" fontId="32" fillId="0" borderId="0" xfId="0" applyNumberFormat="1" applyFont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vertical="center" wrapText="1"/>
      <protection hidden="1"/>
    </xf>
    <xf numFmtId="0" fontId="4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7" xfId="0" applyNumberFormat="1" applyFont="1" applyFill="1" applyBorder="1" applyAlignment="1" applyProtection="1">
      <alignment vertical="center" wrapText="1"/>
      <protection hidden="1"/>
    </xf>
    <xf numFmtId="0" fontId="4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Alignment="1" applyProtection="1">
      <alignment horizontal="center" vertical="center"/>
      <protection hidden="1"/>
    </xf>
    <xf numFmtId="0" fontId="3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7" xfId="0" applyNumberFormat="1" applyFont="1" applyBorder="1" applyAlignment="1" applyProtection="1">
      <alignment vertical="center" wrapText="1"/>
      <protection hidden="1"/>
    </xf>
    <xf numFmtId="0" fontId="32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vertical="center" wrapText="1"/>
      <protection hidden="1"/>
    </xf>
    <xf numFmtId="0" fontId="42" fillId="0" borderId="16" xfId="0" applyNumberFormat="1" applyFont="1" applyBorder="1" applyAlignment="1" applyProtection="1">
      <alignment horizontal="justify" vertical="center" wrapText="1"/>
      <protection hidden="1"/>
    </xf>
    <xf numFmtId="0" fontId="44" fillId="0" borderId="12" xfId="0" applyNumberFormat="1" applyFont="1" applyBorder="1" applyAlignment="1" applyProtection="1">
      <alignment vertical="center" wrapText="1"/>
      <protection hidden="1"/>
    </xf>
    <xf numFmtId="0" fontId="44" fillId="0" borderId="15" xfId="0" applyNumberFormat="1" applyFont="1" applyBorder="1" applyAlignment="1" applyProtection="1">
      <alignment vertical="center" wrapText="1"/>
      <protection hidden="1"/>
    </xf>
    <xf numFmtId="0" fontId="44" fillId="0" borderId="13" xfId="0" applyNumberFormat="1" applyFont="1" applyBorder="1" applyAlignment="1" applyProtection="1">
      <alignment vertic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5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20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42" fillId="0" borderId="19" xfId="0" applyNumberFormat="1" applyFont="1" applyBorder="1" applyAlignment="1" applyProtection="1">
      <alignment horizontal="left" vertical="center" wrapText="1" indent="1"/>
      <protection hidden="1"/>
    </xf>
    <xf numFmtId="0" fontId="42" fillId="0" borderId="20" xfId="0" applyNumberFormat="1" applyFont="1" applyBorder="1" applyAlignment="1" applyProtection="1">
      <alignment horizontal="left" vertical="center" wrapText="1" indent="1"/>
      <protection hidden="1"/>
    </xf>
    <xf numFmtId="0" fontId="42" fillId="0" borderId="21" xfId="0" applyNumberFormat="1" applyFont="1" applyBorder="1" applyAlignment="1" applyProtection="1">
      <alignment horizontal="left" vertical="center" wrapText="1" indent="1"/>
      <protection hidden="1"/>
    </xf>
    <xf numFmtId="0" fontId="4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2" xfId="0" applyNumberFormat="1" applyFont="1" applyBorder="1" applyAlignment="1" applyProtection="1">
      <alignment horizontal="center" wrapText="1"/>
      <protection hidden="1"/>
    </xf>
    <xf numFmtId="0" fontId="42" fillId="0" borderId="15" xfId="0" applyNumberFormat="1" applyFont="1" applyBorder="1" applyAlignment="1" applyProtection="1">
      <alignment horizontal="center" wrapText="1"/>
      <protection hidden="1"/>
    </xf>
    <xf numFmtId="0" fontId="42" fillId="0" borderId="13" xfId="0" applyNumberFormat="1" applyFont="1" applyBorder="1" applyAlignment="1" applyProtection="1">
      <alignment horizontal="center" wrapText="1"/>
      <protection hidden="1"/>
    </xf>
    <xf numFmtId="0" fontId="42" fillId="0" borderId="19" xfId="0" applyNumberFormat="1" applyFont="1" applyBorder="1" applyAlignment="1" applyProtection="1">
      <alignment horizontal="center" wrapText="1"/>
      <protection hidden="1"/>
    </xf>
    <xf numFmtId="0" fontId="42" fillId="0" borderId="20" xfId="0" applyNumberFormat="1" applyFont="1" applyBorder="1" applyAlignment="1" applyProtection="1">
      <alignment horizontal="center" wrapText="1"/>
      <protection hidden="1"/>
    </xf>
    <xf numFmtId="0" fontId="42" fillId="0" borderId="21" xfId="0" applyNumberFormat="1" applyFont="1" applyBorder="1" applyAlignment="1" applyProtection="1">
      <alignment horizontal="center" wrapText="1"/>
      <protection hidden="1"/>
    </xf>
    <xf numFmtId="0" fontId="4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7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center" wrapText="1"/>
      <protection hidden="1"/>
    </xf>
    <xf numFmtId="0" fontId="42" fillId="0" borderId="16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NumberFormat="1" applyFont="1" applyAlignment="1" applyProtection="1">
      <alignment horizontal="center" vertical="center"/>
      <protection hidden="1"/>
    </xf>
    <xf numFmtId="49" fontId="43" fillId="0" borderId="20" xfId="0" applyNumberFormat="1" applyFont="1" applyBorder="1" applyAlignment="1" applyProtection="1">
      <alignment horizontal="center" vertical="center"/>
      <protection hidden="1"/>
    </xf>
    <xf numFmtId="0" fontId="43" fillId="0" borderId="20" xfId="0" applyNumberFormat="1" applyFont="1" applyBorder="1" applyAlignment="1" applyProtection="1">
      <alignment horizontal="center" vertical="center"/>
      <protection hidden="1"/>
    </xf>
    <xf numFmtId="0" fontId="5" fillId="34" borderId="0" xfId="52" applyFont="1" applyFill="1" applyAlignment="1" applyProtection="1" quotePrefix="1">
      <alignment horizontal="justify" vertical="center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49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22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41" fillId="0" borderId="15" xfId="0" applyNumberFormat="1" applyFont="1" applyBorder="1" applyAlignment="1" applyProtection="1">
      <alignment horizontal="center" vertical="top"/>
      <protection hidden="1"/>
    </xf>
    <xf numFmtId="0" fontId="4" fillId="34" borderId="0" xfId="52" applyFont="1" applyFill="1" applyAlignment="1" applyProtection="1">
      <alignment horizontal="justify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3" fillId="34" borderId="0" xfId="52" applyFont="1" applyFill="1" applyAlignment="1" applyProtection="1" quotePrefix="1">
      <alignment horizontal="justify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7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68</xdr:col>
      <xdr:colOff>9525</xdr:colOff>
      <xdr:row>107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20164425"/>
          <a:ext cx="558165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676275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34">
      <selection activeCell="CA50" sqref="CA50"/>
    </sheetView>
  </sheetViews>
  <sheetFormatPr defaultColWidth="1.83203125" defaultRowHeight="12.75"/>
  <cols>
    <col min="1" max="78" width="1.5" style="1" customWidth="1"/>
    <col min="79" max="82" width="11" style="1" customWidth="1"/>
    <col min="83" max="129" width="1.5" style="1" customWidth="1"/>
    <col min="130" max="16384" width="1.83203125" style="1" customWidth="1"/>
  </cols>
  <sheetData>
    <row r="1" spans="79:82" ht="6" customHeight="1">
      <c r="CA1" s="111" t="s">
        <v>61</v>
      </c>
      <c r="CB1" s="111"/>
      <c r="CC1" s="111"/>
      <c r="CD1" s="111"/>
    </row>
    <row r="2" spans="3:82" ht="13.5" customHeight="1">
      <c r="C2" s="3"/>
      <c r="D2" s="3"/>
      <c r="BJ2" s="181" t="s">
        <v>0</v>
      </c>
      <c r="BK2" s="182"/>
      <c r="BL2" s="182"/>
      <c r="BM2" s="182"/>
      <c r="BN2" s="182"/>
      <c r="BO2" s="182"/>
      <c r="BP2" s="182"/>
      <c r="BQ2" s="182"/>
      <c r="BR2" s="183"/>
      <c r="CA2" s="111"/>
      <c r="CB2" s="111"/>
      <c r="CC2" s="111"/>
      <c r="CD2" s="111"/>
    </row>
    <row r="3" spans="3:82" ht="13.5" customHeight="1">
      <c r="C3" s="190" t="s">
        <v>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4" t="s">
        <v>87</v>
      </c>
      <c r="BK3" s="194"/>
      <c r="BL3" s="194"/>
      <c r="BM3" s="179" t="s">
        <v>4</v>
      </c>
      <c r="BN3" s="179"/>
      <c r="BO3" s="179"/>
      <c r="BP3" s="178" t="s">
        <v>4</v>
      </c>
      <c r="BQ3" s="178"/>
      <c r="BR3" s="178"/>
      <c r="CA3" s="111"/>
      <c r="CB3" s="111"/>
      <c r="CC3" s="111"/>
      <c r="CD3" s="111"/>
    </row>
    <row r="4" spans="3:82" ht="13.5" customHeight="1">
      <c r="C4" s="191" t="s">
        <v>5</v>
      </c>
      <c r="D4" s="191"/>
      <c r="E4" s="191"/>
      <c r="F4" s="191"/>
      <c r="G4" s="191"/>
      <c r="H4" s="191"/>
      <c r="I4" s="191"/>
      <c r="J4" s="191"/>
      <c r="K4" s="191"/>
      <c r="L4" s="193" t="s">
        <v>85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BA4" s="191" t="s">
        <v>2</v>
      </c>
      <c r="BB4" s="191"/>
      <c r="BC4" s="191"/>
      <c r="BD4" s="191"/>
      <c r="BE4" s="191"/>
      <c r="BF4" s="191"/>
      <c r="BG4" s="191"/>
      <c r="BH4" s="191"/>
      <c r="BI4" s="192"/>
      <c r="BJ4" s="187" t="s">
        <v>86</v>
      </c>
      <c r="BK4" s="188"/>
      <c r="BL4" s="188"/>
      <c r="BM4" s="188"/>
      <c r="BN4" s="188"/>
      <c r="BO4" s="188"/>
      <c r="BP4" s="188"/>
      <c r="BQ4" s="188"/>
      <c r="BR4" s="189"/>
      <c r="CA4" s="111"/>
      <c r="CB4" s="111"/>
      <c r="CC4" s="111"/>
      <c r="CD4" s="111"/>
    </row>
    <row r="5" spans="11:82" ht="11.25" customHeight="1">
      <c r="K5" s="2"/>
      <c r="L5" s="180" t="s">
        <v>3</v>
      </c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CA5" s="112" t="s">
        <v>62</v>
      </c>
      <c r="CB5" s="112"/>
      <c r="CC5" s="112"/>
      <c r="CD5" s="112"/>
    </row>
    <row r="6" spans="79:82" ht="6" customHeight="1">
      <c r="CA6" s="112"/>
      <c r="CB6" s="112"/>
      <c r="CC6" s="112"/>
      <c r="CD6" s="112"/>
    </row>
    <row r="7" spans="3:82" ht="18" customHeight="1">
      <c r="C7" s="114" t="s">
        <v>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CA7" s="112"/>
      <c r="CB7" s="112"/>
      <c r="CC7" s="112"/>
      <c r="CD7" s="112"/>
    </row>
    <row r="8" spans="2:82" ht="15.75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4" t="s">
        <v>64</v>
      </c>
      <c r="Z8" s="114"/>
      <c r="AA8" s="114"/>
      <c r="AB8" s="118" t="s">
        <v>84</v>
      </c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4">
        <v>20</v>
      </c>
      <c r="AQ8" s="114"/>
      <c r="AR8" s="114"/>
      <c r="AS8" s="119" t="s">
        <v>83</v>
      </c>
      <c r="AT8" s="119"/>
      <c r="AU8" s="119"/>
      <c r="AV8" s="114" t="s">
        <v>65</v>
      </c>
      <c r="AW8" s="114"/>
      <c r="AX8" s="114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A8" s="112"/>
      <c r="CB8" s="112"/>
      <c r="CC8" s="112"/>
      <c r="CD8" s="112"/>
    </row>
    <row r="9" spans="79:82" ht="8.25" customHeight="1">
      <c r="CA9" s="113" t="s">
        <v>63</v>
      </c>
      <c r="CB9" s="113"/>
      <c r="CC9" s="113"/>
      <c r="CD9" s="113"/>
    </row>
    <row r="10" spans="42:82" ht="13.5" customHeight="1">
      <c r="AP10" s="184" t="s">
        <v>7</v>
      </c>
      <c r="AQ10" s="184"/>
      <c r="AR10" s="184"/>
      <c r="AS10" s="184"/>
      <c r="AT10" s="184"/>
      <c r="AU10" s="184"/>
      <c r="AV10" s="184"/>
      <c r="AW10" s="184"/>
      <c r="AX10" s="185" t="s">
        <v>8</v>
      </c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6"/>
      <c r="BJ10" s="181">
        <v>1801003</v>
      </c>
      <c r="BK10" s="182"/>
      <c r="BL10" s="182"/>
      <c r="BM10" s="182"/>
      <c r="BN10" s="182"/>
      <c r="BO10" s="182"/>
      <c r="BP10" s="182"/>
      <c r="BQ10" s="182"/>
      <c r="BR10" s="183"/>
      <c r="CA10" s="113"/>
      <c r="CB10" s="113"/>
      <c r="CC10" s="113"/>
      <c r="CD10" s="113"/>
    </row>
    <row r="11" ht="8.25" customHeight="1"/>
    <row r="12" spans="3:71" ht="12.75">
      <c r="C12" s="134" t="s">
        <v>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</row>
    <row r="13" ht="9" customHeight="1"/>
    <row r="14" spans="3:70" ht="55.5" customHeight="1">
      <c r="C14" s="135" t="s">
        <v>10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 t="s">
        <v>11</v>
      </c>
      <c r="AV14" s="135"/>
      <c r="AW14" s="135"/>
      <c r="AX14" s="135"/>
      <c r="AY14" s="135" t="s">
        <v>12</v>
      </c>
      <c r="AZ14" s="135"/>
      <c r="BA14" s="135"/>
      <c r="BB14" s="135"/>
      <c r="BC14" s="135"/>
      <c r="BD14" s="135"/>
      <c r="BE14" s="135"/>
      <c r="BF14" s="135"/>
      <c r="BG14" s="135"/>
      <c r="BH14" s="135" t="s">
        <v>13</v>
      </c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</row>
    <row r="15" spans="3:70" ht="13.5" customHeight="1">
      <c r="C15" s="135">
        <v>1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>
        <v>2</v>
      </c>
      <c r="AV15" s="135"/>
      <c r="AW15" s="135"/>
      <c r="AX15" s="135"/>
      <c r="AY15" s="135">
        <v>3</v>
      </c>
      <c r="AZ15" s="135"/>
      <c r="BA15" s="135"/>
      <c r="BB15" s="135"/>
      <c r="BC15" s="135"/>
      <c r="BD15" s="135"/>
      <c r="BE15" s="135"/>
      <c r="BF15" s="135"/>
      <c r="BG15" s="135"/>
      <c r="BH15" s="135">
        <v>4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</row>
    <row r="16" spans="3:70" ht="13.5" customHeight="1"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132">
        <v>2000</v>
      </c>
      <c r="AV16" s="132"/>
      <c r="AW16" s="132"/>
      <c r="AX16" s="132"/>
      <c r="AY16" s="138">
        <v>528</v>
      </c>
      <c r="AZ16" s="138"/>
      <c r="BA16" s="138"/>
      <c r="BB16" s="138"/>
      <c r="BC16" s="138"/>
      <c r="BD16" s="138"/>
      <c r="BE16" s="138"/>
      <c r="BF16" s="138"/>
      <c r="BG16" s="138"/>
      <c r="BH16" s="126">
        <v>305</v>
      </c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</row>
    <row r="17" spans="3:70" ht="13.5" customHeight="1">
      <c r="C17" s="78" t="s">
        <v>66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0"/>
      <c r="AU17" s="83">
        <v>2010</v>
      </c>
      <c r="AV17" s="74"/>
      <c r="AW17" s="74"/>
      <c r="AX17" s="84"/>
      <c r="AY17" s="104"/>
      <c r="AZ17" s="105"/>
      <c r="BA17" s="105"/>
      <c r="BB17" s="105"/>
      <c r="BC17" s="105"/>
      <c r="BD17" s="105"/>
      <c r="BE17" s="105"/>
      <c r="BF17" s="105"/>
      <c r="BG17" s="106"/>
      <c r="BH17" s="108"/>
      <c r="BI17" s="109"/>
      <c r="BJ17" s="109"/>
      <c r="BK17" s="109"/>
      <c r="BL17" s="109"/>
      <c r="BM17" s="109"/>
      <c r="BN17" s="109"/>
      <c r="BO17" s="109"/>
      <c r="BP17" s="109"/>
      <c r="BQ17" s="109"/>
      <c r="BR17" s="110"/>
    </row>
    <row r="18" spans="3:70" ht="13.5" customHeight="1">
      <c r="C18" s="78" t="s">
        <v>68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80"/>
      <c r="AU18" s="83">
        <v>2011</v>
      </c>
      <c r="AV18" s="74"/>
      <c r="AW18" s="74"/>
      <c r="AX18" s="84"/>
      <c r="AY18" s="101"/>
      <c r="AZ18" s="102"/>
      <c r="BA18" s="102"/>
      <c r="BB18" s="102"/>
      <c r="BC18" s="102"/>
      <c r="BD18" s="102"/>
      <c r="BE18" s="102"/>
      <c r="BF18" s="102"/>
      <c r="BG18" s="103"/>
      <c r="BH18" s="92"/>
      <c r="BI18" s="93"/>
      <c r="BJ18" s="93"/>
      <c r="BK18" s="93"/>
      <c r="BL18" s="93"/>
      <c r="BM18" s="93"/>
      <c r="BN18" s="93"/>
      <c r="BO18" s="93"/>
      <c r="BP18" s="93"/>
      <c r="BQ18" s="93"/>
      <c r="BR18" s="94"/>
    </row>
    <row r="19" spans="3:70" ht="13.5" customHeight="1">
      <c r="C19" s="78" t="s">
        <v>69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80"/>
      <c r="AU19" s="83">
        <v>2012</v>
      </c>
      <c r="AV19" s="74"/>
      <c r="AW19" s="74"/>
      <c r="AX19" s="84"/>
      <c r="AY19" s="101"/>
      <c r="AZ19" s="102"/>
      <c r="BA19" s="102"/>
      <c r="BB19" s="102"/>
      <c r="BC19" s="102"/>
      <c r="BD19" s="102"/>
      <c r="BE19" s="102"/>
      <c r="BF19" s="102"/>
      <c r="BG19" s="103"/>
      <c r="BH19" s="92"/>
      <c r="BI19" s="93"/>
      <c r="BJ19" s="93"/>
      <c r="BK19" s="93"/>
      <c r="BL19" s="93"/>
      <c r="BM19" s="93"/>
      <c r="BN19" s="93"/>
      <c r="BO19" s="93"/>
      <c r="BP19" s="93"/>
      <c r="BQ19" s="93"/>
      <c r="BR19" s="94"/>
    </row>
    <row r="20" spans="3:70" ht="13.5" customHeight="1">
      <c r="C20" s="78" t="s">
        <v>70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83">
        <v>2013</v>
      </c>
      <c r="AV20" s="74"/>
      <c r="AW20" s="74"/>
      <c r="AX20" s="84"/>
      <c r="AY20" s="101"/>
      <c r="AZ20" s="102"/>
      <c r="BA20" s="102"/>
      <c r="BB20" s="102"/>
      <c r="BC20" s="102"/>
      <c r="BD20" s="102"/>
      <c r="BE20" s="102"/>
      <c r="BF20" s="102"/>
      <c r="BG20" s="103"/>
      <c r="BH20" s="92"/>
      <c r="BI20" s="93"/>
      <c r="BJ20" s="93"/>
      <c r="BK20" s="93"/>
      <c r="BL20" s="93"/>
      <c r="BM20" s="93"/>
      <c r="BN20" s="93"/>
      <c r="BO20" s="93"/>
      <c r="BP20" s="93"/>
      <c r="BQ20" s="93"/>
      <c r="BR20" s="94"/>
    </row>
    <row r="21" spans="3:70" ht="13.5" customHeight="1">
      <c r="C21" s="78" t="s">
        <v>71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83">
        <v>2014</v>
      </c>
      <c r="AV21" s="74"/>
      <c r="AW21" s="74"/>
      <c r="AX21" s="84"/>
      <c r="AY21" s="101"/>
      <c r="AZ21" s="102"/>
      <c r="BA21" s="102"/>
      <c r="BB21" s="102"/>
      <c r="BC21" s="102"/>
      <c r="BD21" s="102"/>
      <c r="BE21" s="102"/>
      <c r="BF21" s="102"/>
      <c r="BG21" s="103"/>
      <c r="BH21" s="92"/>
      <c r="BI21" s="93"/>
      <c r="BJ21" s="93"/>
      <c r="BK21" s="93"/>
      <c r="BL21" s="93"/>
      <c r="BM21" s="93"/>
      <c r="BN21" s="93"/>
      <c r="BO21" s="93"/>
      <c r="BP21" s="93"/>
      <c r="BQ21" s="93"/>
      <c r="BR21" s="94"/>
    </row>
    <row r="22" spans="3:70" ht="13.5" customHeight="1">
      <c r="C22" s="76" t="s">
        <v>15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169">
        <v>2050</v>
      </c>
      <c r="AV22" s="169"/>
      <c r="AW22" s="169"/>
      <c r="AX22" s="169"/>
      <c r="AY22" s="4" t="s">
        <v>59</v>
      </c>
      <c r="AZ22" s="75"/>
      <c r="BA22" s="75"/>
      <c r="BB22" s="75"/>
      <c r="BC22" s="75"/>
      <c r="BD22" s="75"/>
      <c r="BE22" s="75"/>
      <c r="BF22" s="75"/>
      <c r="BG22" s="5" t="s">
        <v>60</v>
      </c>
      <c r="BH22" s="4" t="s">
        <v>59</v>
      </c>
      <c r="BI22" s="75"/>
      <c r="BJ22" s="75"/>
      <c r="BK22" s="75"/>
      <c r="BL22" s="75"/>
      <c r="BM22" s="75"/>
      <c r="BN22" s="75"/>
      <c r="BO22" s="75"/>
      <c r="BP22" s="75"/>
      <c r="BQ22" s="75"/>
      <c r="BR22" s="5" t="s">
        <v>60</v>
      </c>
    </row>
    <row r="23" spans="3:70" ht="13.5" customHeight="1">
      <c r="C23" s="78" t="s">
        <v>67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83">
        <v>2070</v>
      </c>
      <c r="AV23" s="74"/>
      <c r="AW23" s="74"/>
      <c r="AX23" s="84"/>
      <c r="AY23" s="81"/>
      <c r="AZ23" s="75"/>
      <c r="BA23" s="75"/>
      <c r="BB23" s="75"/>
      <c r="BC23" s="75"/>
      <c r="BD23" s="75"/>
      <c r="BE23" s="75"/>
      <c r="BF23" s="75"/>
      <c r="BG23" s="82"/>
      <c r="BH23" s="81"/>
      <c r="BI23" s="75"/>
      <c r="BJ23" s="75"/>
      <c r="BK23" s="75"/>
      <c r="BL23" s="75"/>
      <c r="BM23" s="75"/>
      <c r="BN23" s="75"/>
      <c r="BO23" s="75"/>
      <c r="BP23" s="75"/>
      <c r="BQ23" s="75"/>
      <c r="BR23" s="82"/>
    </row>
    <row r="24" spans="3:70" ht="13.5" customHeight="1">
      <c r="C24" s="164" t="s">
        <v>16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20">
        <v>2090</v>
      </c>
      <c r="AV24" s="120"/>
      <c r="AW24" s="120"/>
      <c r="AX24" s="120"/>
      <c r="AY24" s="121">
        <f>IF((AY16+AY17)&gt;(AZ22+AY23),AY16+AY17-AZ22-AY23,0)</f>
        <v>528</v>
      </c>
      <c r="AZ24" s="121"/>
      <c r="BA24" s="121"/>
      <c r="BB24" s="121"/>
      <c r="BC24" s="121"/>
      <c r="BD24" s="121"/>
      <c r="BE24" s="121"/>
      <c r="BF24" s="121"/>
      <c r="BG24" s="121"/>
      <c r="BH24" s="147">
        <f>IF((BH16+BH17)&gt;(BI22+BH23),BH16+BH17-BI22-BH23,0)</f>
        <v>305</v>
      </c>
      <c r="BI24" s="148"/>
      <c r="BJ24" s="148"/>
      <c r="BK24" s="148"/>
      <c r="BL24" s="148"/>
      <c r="BM24" s="148"/>
      <c r="BN24" s="148"/>
      <c r="BO24" s="148"/>
      <c r="BP24" s="148"/>
      <c r="BQ24" s="148"/>
      <c r="BR24" s="149"/>
    </row>
    <row r="25" spans="3:70" ht="13.5" customHeight="1">
      <c r="C25" s="122" t="s">
        <v>17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0"/>
      <c r="AV25" s="120"/>
      <c r="AW25" s="120"/>
      <c r="AX25" s="120"/>
      <c r="AY25" s="121"/>
      <c r="AZ25" s="121"/>
      <c r="BA25" s="121"/>
      <c r="BB25" s="121"/>
      <c r="BC25" s="121"/>
      <c r="BD25" s="121"/>
      <c r="BE25" s="121"/>
      <c r="BF25" s="121"/>
      <c r="BG25" s="121"/>
      <c r="BH25" s="150"/>
      <c r="BI25" s="151"/>
      <c r="BJ25" s="151"/>
      <c r="BK25" s="151"/>
      <c r="BL25" s="151"/>
      <c r="BM25" s="151"/>
      <c r="BN25" s="151"/>
      <c r="BO25" s="151"/>
      <c r="BP25" s="151"/>
      <c r="BQ25" s="151"/>
      <c r="BR25" s="152"/>
    </row>
    <row r="26" spans="3:70" ht="13.5" customHeight="1">
      <c r="C26" s="89" t="s">
        <v>18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170">
        <v>2095</v>
      </c>
      <c r="AV26" s="170"/>
      <c r="AW26" s="170"/>
      <c r="AX26" s="170"/>
      <c r="AY26" s="48" t="s">
        <v>59</v>
      </c>
      <c r="AZ26" s="116">
        <f>IF((AZ22+AY23)&gt;(AY16+AY17),AZ22+AY23-AY16-AY17,0)</f>
        <v>0</v>
      </c>
      <c r="BA26" s="116"/>
      <c r="BB26" s="116"/>
      <c r="BC26" s="116"/>
      <c r="BD26" s="116"/>
      <c r="BE26" s="116"/>
      <c r="BF26" s="116"/>
      <c r="BG26" s="49" t="s">
        <v>60</v>
      </c>
      <c r="BH26" s="54" t="s">
        <v>59</v>
      </c>
      <c r="BI26" s="124">
        <f>IF((BI22+BH23)&gt;(BH16+BH17),BI22+BH23-BH16-BH17,0)</f>
        <v>0</v>
      </c>
      <c r="BJ26" s="124"/>
      <c r="BK26" s="124"/>
      <c r="BL26" s="124"/>
      <c r="BM26" s="124"/>
      <c r="BN26" s="124"/>
      <c r="BO26" s="124"/>
      <c r="BP26" s="124"/>
      <c r="BQ26" s="124"/>
      <c r="BR26" s="55" t="s">
        <v>60</v>
      </c>
    </row>
    <row r="27" spans="3:70" ht="13.5" customHeight="1">
      <c r="C27" s="78" t="s">
        <v>72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83">
        <v>2105</v>
      </c>
      <c r="AV27" s="74"/>
      <c r="AW27" s="74"/>
      <c r="AX27" s="74"/>
      <c r="AY27" s="56"/>
      <c r="AZ27" s="90"/>
      <c r="BA27" s="90"/>
      <c r="BB27" s="90"/>
      <c r="BC27" s="90"/>
      <c r="BD27" s="90"/>
      <c r="BE27" s="90"/>
      <c r="BF27" s="90"/>
      <c r="BG27" s="57"/>
      <c r="BH27" s="56"/>
      <c r="BI27" s="91"/>
      <c r="BJ27" s="91"/>
      <c r="BK27" s="91"/>
      <c r="BL27" s="91"/>
      <c r="BM27" s="91"/>
      <c r="BN27" s="91"/>
      <c r="BO27" s="91"/>
      <c r="BP27" s="91"/>
      <c r="BQ27" s="91"/>
      <c r="BR27" s="58"/>
    </row>
    <row r="28" spans="3:70" ht="13.5" customHeight="1">
      <c r="C28" s="78" t="s">
        <v>73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0"/>
      <c r="AU28" s="83">
        <v>2110</v>
      </c>
      <c r="AV28" s="74"/>
      <c r="AW28" s="74"/>
      <c r="AX28" s="74"/>
      <c r="AY28" s="50"/>
      <c r="AZ28" s="85"/>
      <c r="BA28" s="85"/>
      <c r="BB28" s="85"/>
      <c r="BC28" s="85"/>
      <c r="BD28" s="85"/>
      <c r="BE28" s="85"/>
      <c r="BF28" s="85"/>
      <c r="BG28" s="52"/>
      <c r="BH28" s="50"/>
      <c r="BI28" s="86"/>
      <c r="BJ28" s="86"/>
      <c r="BK28" s="86"/>
      <c r="BL28" s="86"/>
      <c r="BM28" s="86"/>
      <c r="BN28" s="86"/>
      <c r="BO28" s="86"/>
      <c r="BP28" s="86"/>
      <c r="BQ28" s="86"/>
      <c r="BR28" s="53"/>
    </row>
    <row r="29" spans="3:70" ht="13.5" customHeight="1">
      <c r="C29" s="78" t="s">
        <v>74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83">
        <v>2111</v>
      </c>
      <c r="AV29" s="74"/>
      <c r="AW29" s="74"/>
      <c r="AX29" s="84"/>
      <c r="AY29" s="98"/>
      <c r="AZ29" s="99"/>
      <c r="BA29" s="99"/>
      <c r="BB29" s="99"/>
      <c r="BC29" s="99"/>
      <c r="BD29" s="99"/>
      <c r="BE29" s="99"/>
      <c r="BF29" s="99"/>
      <c r="BG29" s="100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7"/>
    </row>
    <row r="30" spans="3:70" ht="13.5" customHeight="1">
      <c r="C30" s="78" t="s">
        <v>75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80"/>
      <c r="AU30" s="83">
        <v>2112</v>
      </c>
      <c r="AV30" s="74"/>
      <c r="AW30" s="74"/>
      <c r="AX30" s="84"/>
      <c r="AY30" s="87"/>
      <c r="AZ30" s="85"/>
      <c r="BA30" s="85"/>
      <c r="BB30" s="85"/>
      <c r="BC30" s="85"/>
      <c r="BD30" s="85"/>
      <c r="BE30" s="85"/>
      <c r="BF30" s="85"/>
      <c r="BG30" s="88"/>
      <c r="BH30" s="127"/>
      <c r="BI30" s="86"/>
      <c r="BJ30" s="86"/>
      <c r="BK30" s="86"/>
      <c r="BL30" s="86"/>
      <c r="BM30" s="86"/>
      <c r="BN30" s="86"/>
      <c r="BO30" s="86"/>
      <c r="BP30" s="86"/>
      <c r="BQ30" s="86"/>
      <c r="BR30" s="128"/>
    </row>
    <row r="31" spans="3:70" ht="13.5" customHeight="1">
      <c r="C31" s="77" t="s">
        <v>19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132">
        <v>2120</v>
      </c>
      <c r="AV31" s="132"/>
      <c r="AW31" s="132"/>
      <c r="AX31" s="132"/>
      <c r="AY31" s="125">
        <v>33</v>
      </c>
      <c r="AZ31" s="125"/>
      <c r="BA31" s="125"/>
      <c r="BB31" s="125"/>
      <c r="BC31" s="125"/>
      <c r="BD31" s="125"/>
      <c r="BE31" s="125"/>
      <c r="BF31" s="125"/>
      <c r="BG31" s="125"/>
      <c r="BH31" s="126">
        <v>37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</row>
    <row r="32" spans="3:70" ht="26.25" customHeight="1">
      <c r="C32" s="78" t="s">
        <v>76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80"/>
      <c r="AU32" s="83">
        <v>2121</v>
      </c>
      <c r="AV32" s="74"/>
      <c r="AW32" s="74"/>
      <c r="AX32" s="84"/>
      <c r="AY32" s="63"/>
      <c r="AZ32" s="64"/>
      <c r="BA32" s="64"/>
      <c r="BB32" s="64"/>
      <c r="BC32" s="64"/>
      <c r="BD32" s="64"/>
      <c r="BE32" s="64"/>
      <c r="BF32" s="64"/>
      <c r="BG32" s="65"/>
      <c r="BH32" s="92"/>
      <c r="BI32" s="93"/>
      <c r="BJ32" s="93"/>
      <c r="BK32" s="93"/>
      <c r="BL32" s="93"/>
      <c r="BM32" s="93"/>
      <c r="BN32" s="93"/>
      <c r="BO32" s="93"/>
      <c r="BP32" s="93"/>
      <c r="BQ32" s="93"/>
      <c r="BR32" s="94"/>
    </row>
    <row r="33" spans="3:70" ht="26.25" customHeight="1">
      <c r="C33" s="78" t="s">
        <v>77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80"/>
      <c r="AU33" s="83">
        <v>2122</v>
      </c>
      <c r="AV33" s="74"/>
      <c r="AW33" s="74"/>
      <c r="AX33" s="84"/>
      <c r="AY33" s="63"/>
      <c r="AZ33" s="64"/>
      <c r="BA33" s="64"/>
      <c r="BB33" s="64"/>
      <c r="BC33" s="64"/>
      <c r="BD33" s="64"/>
      <c r="BE33" s="64"/>
      <c r="BF33" s="64"/>
      <c r="BG33" s="65"/>
      <c r="BH33" s="92"/>
      <c r="BI33" s="93"/>
      <c r="BJ33" s="93"/>
      <c r="BK33" s="93"/>
      <c r="BL33" s="93"/>
      <c r="BM33" s="93"/>
      <c r="BN33" s="93"/>
      <c r="BO33" s="93"/>
      <c r="BP33" s="93"/>
      <c r="BQ33" s="93"/>
      <c r="BR33" s="94"/>
    </row>
    <row r="34" spans="3:70" ht="12.75">
      <c r="C34" s="78" t="s">
        <v>82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80"/>
      <c r="AU34" s="83">
        <v>2123</v>
      </c>
      <c r="AV34" s="74"/>
      <c r="AW34" s="74"/>
      <c r="AX34" s="84"/>
      <c r="AY34" s="63"/>
      <c r="AZ34" s="64"/>
      <c r="BA34" s="64"/>
      <c r="BB34" s="64"/>
      <c r="BC34" s="64"/>
      <c r="BD34" s="64"/>
      <c r="BE34" s="64"/>
      <c r="BF34" s="64"/>
      <c r="BG34" s="65"/>
      <c r="BH34" s="92"/>
      <c r="BI34" s="93"/>
      <c r="BJ34" s="93"/>
      <c r="BK34" s="93"/>
      <c r="BL34" s="93"/>
      <c r="BM34" s="93"/>
      <c r="BN34" s="93"/>
      <c r="BO34" s="93"/>
      <c r="BP34" s="93"/>
      <c r="BQ34" s="93"/>
      <c r="BR34" s="94"/>
    </row>
    <row r="35" spans="3:70" ht="13.5" customHeight="1">
      <c r="C35" s="77" t="s">
        <v>20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132">
        <v>2130</v>
      </c>
      <c r="AV35" s="132"/>
      <c r="AW35" s="132"/>
      <c r="AX35" s="132"/>
      <c r="AY35" s="8" t="s">
        <v>59</v>
      </c>
      <c r="AZ35" s="74">
        <v>215</v>
      </c>
      <c r="BA35" s="74"/>
      <c r="BB35" s="74"/>
      <c r="BC35" s="74"/>
      <c r="BD35" s="74"/>
      <c r="BE35" s="74"/>
      <c r="BF35" s="74"/>
      <c r="BG35" s="14" t="s">
        <v>60</v>
      </c>
      <c r="BH35" s="4" t="s">
        <v>59</v>
      </c>
      <c r="BI35" s="75">
        <v>133</v>
      </c>
      <c r="BJ35" s="75"/>
      <c r="BK35" s="75"/>
      <c r="BL35" s="75"/>
      <c r="BM35" s="75"/>
      <c r="BN35" s="75"/>
      <c r="BO35" s="75"/>
      <c r="BP35" s="75"/>
      <c r="BQ35" s="75"/>
      <c r="BR35" s="5" t="s">
        <v>60</v>
      </c>
    </row>
    <row r="36" spans="3:70" ht="13.5" customHeight="1">
      <c r="C36" s="77" t="s">
        <v>21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132">
        <v>2150</v>
      </c>
      <c r="AV36" s="132"/>
      <c r="AW36" s="132"/>
      <c r="AX36" s="132"/>
      <c r="AY36" s="8" t="s">
        <v>59</v>
      </c>
      <c r="AZ36" s="74"/>
      <c r="BA36" s="74"/>
      <c r="BB36" s="74"/>
      <c r="BC36" s="74"/>
      <c r="BD36" s="74"/>
      <c r="BE36" s="74"/>
      <c r="BF36" s="74"/>
      <c r="BG36" s="14" t="s">
        <v>60</v>
      </c>
      <c r="BH36" s="4" t="s">
        <v>59</v>
      </c>
      <c r="BI36" s="75"/>
      <c r="BJ36" s="75"/>
      <c r="BK36" s="75"/>
      <c r="BL36" s="75"/>
      <c r="BM36" s="75"/>
      <c r="BN36" s="75"/>
      <c r="BO36" s="75"/>
      <c r="BP36" s="75"/>
      <c r="BQ36" s="75"/>
      <c r="BR36" s="5" t="s">
        <v>60</v>
      </c>
    </row>
    <row r="37" spans="3:70" ht="13.5" customHeight="1">
      <c r="C37" s="76" t="s">
        <v>22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132">
        <v>2180</v>
      </c>
      <c r="AV37" s="132"/>
      <c r="AW37" s="132"/>
      <c r="AX37" s="132"/>
      <c r="AY37" s="8" t="s">
        <v>59</v>
      </c>
      <c r="AZ37" s="74">
        <v>317</v>
      </c>
      <c r="BA37" s="74"/>
      <c r="BB37" s="74"/>
      <c r="BC37" s="74"/>
      <c r="BD37" s="74"/>
      <c r="BE37" s="74"/>
      <c r="BF37" s="74"/>
      <c r="BG37" s="14" t="s">
        <v>60</v>
      </c>
      <c r="BH37" s="4" t="s">
        <v>59</v>
      </c>
      <c r="BI37" s="75"/>
      <c r="BJ37" s="75"/>
      <c r="BK37" s="75"/>
      <c r="BL37" s="75"/>
      <c r="BM37" s="75"/>
      <c r="BN37" s="75"/>
      <c r="BO37" s="75"/>
      <c r="BP37" s="75"/>
      <c r="BQ37" s="75"/>
      <c r="BR37" s="5" t="s">
        <v>60</v>
      </c>
    </row>
    <row r="38" spans="3:70" ht="27" customHeight="1">
      <c r="C38" s="78" t="s">
        <v>78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80"/>
      <c r="AU38" s="83">
        <v>2181</v>
      </c>
      <c r="AV38" s="74"/>
      <c r="AW38" s="74"/>
      <c r="AX38" s="84"/>
      <c r="AY38" s="83"/>
      <c r="AZ38" s="74"/>
      <c r="BA38" s="74"/>
      <c r="BB38" s="74"/>
      <c r="BC38" s="74"/>
      <c r="BD38" s="74"/>
      <c r="BE38" s="74"/>
      <c r="BF38" s="74"/>
      <c r="BG38" s="84"/>
      <c r="BH38" s="81"/>
      <c r="BI38" s="75"/>
      <c r="BJ38" s="75"/>
      <c r="BK38" s="75"/>
      <c r="BL38" s="75"/>
      <c r="BM38" s="75"/>
      <c r="BN38" s="75"/>
      <c r="BO38" s="75"/>
      <c r="BP38" s="75"/>
      <c r="BQ38" s="75"/>
      <c r="BR38" s="82"/>
    </row>
    <row r="39" spans="3:70" ht="26.25" customHeight="1">
      <c r="C39" s="78" t="s">
        <v>79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80"/>
      <c r="AU39" s="83">
        <v>2182</v>
      </c>
      <c r="AV39" s="74"/>
      <c r="AW39" s="74"/>
      <c r="AX39" s="84"/>
      <c r="AY39" s="83"/>
      <c r="AZ39" s="74"/>
      <c r="BA39" s="74"/>
      <c r="BB39" s="74"/>
      <c r="BC39" s="74"/>
      <c r="BD39" s="74"/>
      <c r="BE39" s="74"/>
      <c r="BF39" s="74"/>
      <c r="BG39" s="84"/>
      <c r="BH39" s="81"/>
      <c r="BI39" s="75"/>
      <c r="BJ39" s="75"/>
      <c r="BK39" s="75"/>
      <c r="BL39" s="75"/>
      <c r="BM39" s="75"/>
      <c r="BN39" s="75"/>
      <c r="BO39" s="75"/>
      <c r="BP39" s="75"/>
      <c r="BQ39" s="75"/>
      <c r="BR39" s="82"/>
    </row>
    <row r="40" spans="3:70" ht="13.5" customHeight="1">
      <c r="C40" s="164" t="s">
        <v>23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6"/>
      <c r="AU40" s="153">
        <v>2190</v>
      </c>
      <c r="AV40" s="154"/>
      <c r="AW40" s="154"/>
      <c r="AX40" s="155"/>
      <c r="AY40" s="141">
        <f>IF((AY24-AZ26+AY31+AZ27+AZ28-AZ35-AZ36-AZ37)&gt;0,AY24-AZ26+AY31+AZ27+AZ28-AZ35-AZ36-AZ37,0)</f>
        <v>29</v>
      </c>
      <c r="AZ40" s="142"/>
      <c r="BA40" s="142"/>
      <c r="BB40" s="142"/>
      <c r="BC40" s="142"/>
      <c r="BD40" s="142"/>
      <c r="BE40" s="142"/>
      <c r="BF40" s="142"/>
      <c r="BG40" s="143"/>
      <c r="BH40" s="147">
        <f>IF((BH24+BH31+BI27+BI28-BI35-BI36-BI37)&gt;0,BH24+BH31+BI27+BI28-BI35-BI36-BI37,0)</f>
        <v>209</v>
      </c>
      <c r="BI40" s="148"/>
      <c r="BJ40" s="148"/>
      <c r="BK40" s="148"/>
      <c r="BL40" s="148"/>
      <c r="BM40" s="148"/>
      <c r="BN40" s="148"/>
      <c r="BO40" s="148"/>
      <c r="BP40" s="148"/>
      <c r="BQ40" s="148"/>
      <c r="BR40" s="149"/>
    </row>
    <row r="41" spans="3:70" ht="13.5" customHeight="1">
      <c r="C41" s="122" t="s">
        <v>17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67"/>
      <c r="AU41" s="156"/>
      <c r="AV41" s="157"/>
      <c r="AW41" s="157"/>
      <c r="AX41" s="158"/>
      <c r="AY41" s="144"/>
      <c r="AZ41" s="145"/>
      <c r="BA41" s="145"/>
      <c r="BB41" s="145"/>
      <c r="BC41" s="145"/>
      <c r="BD41" s="145"/>
      <c r="BE41" s="145"/>
      <c r="BF41" s="145"/>
      <c r="BG41" s="146"/>
      <c r="BH41" s="150"/>
      <c r="BI41" s="151"/>
      <c r="BJ41" s="151"/>
      <c r="BK41" s="151"/>
      <c r="BL41" s="151"/>
      <c r="BM41" s="151"/>
      <c r="BN41" s="151"/>
      <c r="BO41" s="151"/>
      <c r="BP41" s="151"/>
      <c r="BQ41" s="151"/>
      <c r="BR41" s="152"/>
    </row>
    <row r="42" spans="3:70" ht="13.5" customHeight="1">
      <c r="C42" s="89" t="s">
        <v>18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132">
        <v>2195</v>
      </c>
      <c r="AV42" s="132"/>
      <c r="AW42" s="132"/>
      <c r="AX42" s="132"/>
      <c r="AY42" s="15" t="s">
        <v>59</v>
      </c>
      <c r="AZ42" s="139">
        <f>IF((AY24-AZ26+AY31+AZ27+AZ28-AZ35-AZ36-AZ37)&lt;0,-AY24+AZ26-AY31-AZ27-AZ28+AZ35+AZ36+AZ37,0)</f>
        <v>0</v>
      </c>
      <c r="BA42" s="139"/>
      <c r="BB42" s="139"/>
      <c r="BC42" s="139"/>
      <c r="BD42" s="139"/>
      <c r="BE42" s="139"/>
      <c r="BF42" s="139"/>
      <c r="BG42" s="16" t="s">
        <v>60</v>
      </c>
      <c r="BH42" s="19" t="s">
        <v>59</v>
      </c>
      <c r="BI42" s="115">
        <f>IF((BH24-BI26+BH31+BI27+BI28-BI35-BI36-BI37)&lt;0,-BH24+BI26-BH31-BI27-BI28+BI35+BI36+BI37,0)</f>
        <v>0</v>
      </c>
      <c r="BJ42" s="115"/>
      <c r="BK42" s="115"/>
      <c r="BL42" s="115"/>
      <c r="BM42" s="115"/>
      <c r="BN42" s="115"/>
      <c r="BO42" s="115"/>
      <c r="BP42" s="115"/>
      <c r="BQ42" s="115"/>
      <c r="BR42" s="20" t="s">
        <v>60</v>
      </c>
    </row>
    <row r="43" spans="3:70" ht="13.5" customHeight="1">
      <c r="C43" s="77" t="s">
        <v>24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132">
        <v>2200</v>
      </c>
      <c r="AV43" s="132"/>
      <c r="AW43" s="132"/>
      <c r="AX43" s="132"/>
      <c r="AY43" s="125"/>
      <c r="AZ43" s="125"/>
      <c r="BA43" s="125"/>
      <c r="BB43" s="125"/>
      <c r="BC43" s="125"/>
      <c r="BD43" s="125"/>
      <c r="BE43" s="125"/>
      <c r="BF43" s="125"/>
      <c r="BG43" s="125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</row>
    <row r="44" spans="3:70" ht="13.5" customHeight="1">
      <c r="C44" s="77" t="s">
        <v>25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132">
        <v>2220</v>
      </c>
      <c r="AV44" s="132"/>
      <c r="AW44" s="132"/>
      <c r="AX44" s="132"/>
      <c r="AY44" s="125"/>
      <c r="AZ44" s="125"/>
      <c r="BA44" s="125"/>
      <c r="BB44" s="125"/>
      <c r="BC44" s="125"/>
      <c r="BD44" s="125"/>
      <c r="BE44" s="125"/>
      <c r="BF44" s="125"/>
      <c r="BG44" s="125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</row>
    <row r="45" spans="3:70" ht="13.5" customHeight="1">
      <c r="C45" s="77" t="s">
        <v>26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132">
        <v>2240</v>
      </c>
      <c r="AV45" s="132"/>
      <c r="AW45" s="132"/>
      <c r="AX45" s="132"/>
      <c r="AY45" s="125"/>
      <c r="AZ45" s="125"/>
      <c r="BA45" s="125"/>
      <c r="BB45" s="125"/>
      <c r="BC45" s="125"/>
      <c r="BD45" s="125"/>
      <c r="BE45" s="125"/>
      <c r="BF45" s="125"/>
      <c r="BG45" s="125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</row>
    <row r="46" spans="3:70" ht="13.5" customHeight="1">
      <c r="C46" s="78" t="s">
        <v>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80"/>
      <c r="AU46" s="83">
        <v>2241</v>
      </c>
      <c r="AV46" s="74"/>
      <c r="AW46" s="74"/>
      <c r="AX46" s="84"/>
      <c r="AY46" s="63"/>
      <c r="AZ46" s="64"/>
      <c r="BA46" s="64"/>
      <c r="BB46" s="64"/>
      <c r="BC46" s="64"/>
      <c r="BD46" s="64"/>
      <c r="BE46" s="64"/>
      <c r="BF46" s="64"/>
      <c r="BG46" s="65"/>
      <c r="BH46" s="92"/>
      <c r="BI46" s="93"/>
      <c r="BJ46" s="93"/>
      <c r="BK46" s="93"/>
      <c r="BL46" s="93"/>
      <c r="BM46" s="93"/>
      <c r="BN46" s="93"/>
      <c r="BO46" s="93"/>
      <c r="BP46" s="93"/>
      <c r="BQ46" s="93"/>
      <c r="BR46" s="94"/>
    </row>
    <row r="47" spans="3:70" ht="13.5" customHeight="1">
      <c r="C47" s="77" t="s">
        <v>27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132">
        <v>2250</v>
      </c>
      <c r="AV47" s="132"/>
      <c r="AW47" s="132"/>
      <c r="AX47" s="132"/>
      <c r="AY47" s="8" t="s">
        <v>59</v>
      </c>
      <c r="AZ47" s="74"/>
      <c r="BA47" s="74"/>
      <c r="BB47" s="74"/>
      <c r="BC47" s="74"/>
      <c r="BD47" s="74"/>
      <c r="BE47" s="74"/>
      <c r="BF47" s="74"/>
      <c r="BG47" s="14" t="s">
        <v>60</v>
      </c>
      <c r="BH47" s="4" t="s">
        <v>59</v>
      </c>
      <c r="BI47" s="75"/>
      <c r="BJ47" s="75"/>
      <c r="BK47" s="75"/>
      <c r="BL47" s="75"/>
      <c r="BM47" s="75"/>
      <c r="BN47" s="75"/>
      <c r="BO47" s="75"/>
      <c r="BP47" s="75"/>
      <c r="BQ47" s="75"/>
      <c r="BR47" s="5" t="s">
        <v>60</v>
      </c>
    </row>
    <row r="48" spans="3:70" ht="13.5" customHeight="1">
      <c r="C48" s="77" t="s">
        <v>28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132">
        <v>2255</v>
      </c>
      <c r="AV48" s="132"/>
      <c r="AW48" s="132"/>
      <c r="AX48" s="132"/>
      <c r="AY48" s="8" t="s">
        <v>59</v>
      </c>
      <c r="AZ48" s="74"/>
      <c r="BA48" s="74"/>
      <c r="BB48" s="74"/>
      <c r="BC48" s="74"/>
      <c r="BD48" s="74"/>
      <c r="BE48" s="74"/>
      <c r="BF48" s="74"/>
      <c r="BG48" s="14" t="s">
        <v>60</v>
      </c>
      <c r="BH48" s="4" t="s">
        <v>59</v>
      </c>
      <c r="BI48" s="75"/>
      <c r="BJ48" s="75"/>
      <c r="BK48" s="75"/>
      <c r="BL48" s="75"/>
      <c r="BM48" s="75"/>
      <c r="BN48" s="75"/>
      <c r="BO48" s="75"/>
      <c r="BP48" s="75"/>
      <c r="BQ48" s="75"/>
      <c r="BR48" s="5" t="s">
        <v>60</v>
      </c>
    </row>
    <row r="49" spans="3:70" ht="13.5" customHeight="1">
      <c r="C49" s="76" t="s">
        <v>29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132">
        <v>2270</v>
      </c>
      <c r="AV49" s="132"/>
      <c r="AW49" s="132"/>
      <c r="AX49" s="132"/>
      <c r="AY49" s="8" t="s">
        <v>59</v>
      </c>
      <c r="AZ49" s="74"/>
      <c r="BA49" s="74"/>
      <c r="BB49" s="74"/>
      <c r="BC49" s="74"/>
      <c r="BD49" s="74"/>
      <c r="BE49" s="74"/>
      <c r="BF49" s="74"/>
      <c r="BG49" s="14" t="s">
        <v>60</v>
      </c>
      <c r="BH49" s="4" t="s">
        <v>59</v>
      </c>
      <c r="BI49" s="75">
        <v>198</v>
      </c>
      <c r="BJ49" s="75"/>
      <c r="BK49" s="75"/>
      <c r="BL49" s="75"/>
      <c r="BM49" s="75"/>
      <c r="BN49" s="75"/>
      <c r="BO49" s="75"/>
      <c r="BP49" s="75"/>
      <c r="BQ49" s="75"/>
      <c r="BR49" s="5" t="s">
        <v>60</v>
      </c>
    </row>
    <row r="50" spans="1:71" s="29" customFormat="1" ht="13.5" customHeight="1">
      <c r="A50" s="28"/>
      <c r="B50" s="28"/>
      <c r="C50" s="69" t="s">
        <v>81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1"/>
      <c r="AU50" s="66">
        <v>2275</v>
      </c>
      <c r="AV50" s="67"/>
      <c r="AW50" s="67"/>
      <c r="AX50" s="68"/>
      <c r="AY50" s="59"/>
      <c r="AZ50" s="72"/>
      <c r="BA50" s="72"/>
      <c r="BB50" s="72"/>
      <c r="BC50" s="72"/>
      <c r="BD50" s="72"/>
      <c r="BE50" s="72"/>
      <c r="BF50" s="72"/>
      <c r="BG50" s="60"/>
      <c r="BH50" s="61"/>
      <c r="BI50" s="73"/>
      <c r="BJ50" s="73"/>
      <c r="BK50" s="73"/>
      <c r="BL50" s="73"/>
      <c r="BM50" s="73"/>
      <c r="BN50" s="73"/>
      <c r="BO50" s="73"/>
      <c r="BP50" s="73"/>
      <c r="BQ50" s="73"/>
      <c r="BR50" s="62"/>
      <c r="BS50" s="28"/>
    </row>
    <row r="51" spans="3:70" ht="13.5" customHeight="1">
      <c r="C51" s="164" t="s">
        <v>30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6"/>
      <c r="AU51" s="153">
        <v>2290</v>
      </c>
      <c r="AV51" s="154"/>
      <c r="AW51" s="154"/>
      <c r="AX51" s="155"/>
      <c r="AY51" s="159">
        <f>IF((AY40-AZ42+AY43+AY44+AY45-AZ47-AZ48-AZ49+AZ50)&gt;0,AY40-AZ42+AY43+AY44+AY45-AZ47-AZ48-AZ49+AZ50,0)</f>
        <v>29</v>
      </c>
      <c r="AZ51" s="116"/>
      <c r="BA51" s="116"/>
      <c r="BB51" s="116"/>
      <c r="BC51" s="116"/>
      <c r="BD51" s="116"/>
      <c r="BE51" s="116"/>
      <c r="BF51" s="116"/>
      <c r="BG51" s="160"/>
      <c r="BH51" s="147">
        <f>IF((BH40-BI42+BH43+BH44+BH45-BI47-BI48-BI49+BI50)&gt;0,BH40-BI42+BH43+BH44+BH45-BI47-BI48-BI49+BI50,0)</f>
        <v>11</v>
      </c>
      <c r="BI51" s="148"/>
      <c r="BJ51" s="148"/>
      <c r="BK51" s="148"/>
      <c r="BL51" s="148"/>
      <c r="BM51" s="148"/>
      <c r="BN51" s="148"/>
      <c r="BO51" s="148"/>
      <c r="BP51" s="148"/>
      <c r="BQ51" s="148"/>
      <c r="BR51" s="149"/>
    </row>
    <row r="52" spans="3:70" ht="13.5" customHeight="1">
      <c r="C52" s="122" t="s">
        <v>17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67"/>
      <c r="AU52" s="156"/>
      <c r="AV52" s="157"/>
      <c r="AW52" s="157"/>
      <c r="AX52" s="158"/>
      <c r="AY52" s="161"/>
      <c r="AZ52" s="162"/>
      <c r="BA52" s="162"/>
      <c r="BB52" s="162"/>
      <c r="BC52" s="162"/>
      <c r="BD52" s="162"/>
      <c r="BE52" s="162"/>
      <c r="BF52" s="162"/>
      <c r="BG52" s="163"/>
      <c r="BH52" s="150"/>
      <c r="BI52" s="151"/>
      <c r="BJ52" s="151"/>
      <c r="BK52" s="151"/>
      <c r="BL52" s="151"/>
      <c r="BM52" s="151"/>
      <c r="BN52" s="151"/>
      <c r="BO52" s="151"/>
      <c r="BP52" s="151"/>
      <c r="BQ52" s="151"/>
      <c r="BR52" s="152"/>
    </row>
    <row r="53" spans="3:70" ht="13.5" customHeight="1">
      <c r="C53" s="89" t="s">
        <v>18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125">
        <v>2295</v>
      </c>
      <c r="AV53" s="125"/>
      <c r="AW53" s="125"/>
      <c r="AX53" s="125"/>
      <c r="AY53" s="17" t="s">
        <v>59</v>
      </c>
      <c r="AZ53" s="116">
        <f>IF((AY40-AZ42+AY43+AY44+AY45-AZ47-AZ48-AZ49+AZ50)&lt;0,-AY40+AZ42-AY43-AY44-AY45+AZ47+AZ48+AZ49-AZ50,0)</f>
        <v>0</v>
      </c>
      <c r="BA53" s="116"/>
      <c r="BB53" s="116"/>
      <c r="BC53" s="116"/>
      <c r="BD53" s="116"/>
      <c r="BE53" s="116"/>
      <c r="BF53" s="116"/>
      <c r="BG53" s="18" t="s">
        <v>60</v>
      </c>
      <c r="BH53" s="19" t="s">
        <v>59</v>
      </c>
      <c r="BI53" s="115">
        <f>IF((BH40-BI42+BH43+BH44+BH45-BI47-BI48-BI49+BI50)&lt;0,-BH40+BI42-BH43-BH44-BH45+BI47+BI48+BI49-BI50,0)</f>
        <v>0</v>
      </c>
      <c r="BJ53" s="115"/>
      <c r="BK53" s="115"/>
      <c r="BL53" s="115"/>
      <c r="BM53" s="115"/>
      <c r="BN53" s="115"/>
      <c r="BO53" s="115"/>
      <c r="BP53" s="115"/>
      <c r="BQ53" s="115"/>
      <c r="BR53" s="20" t="s">
        <v>60</v>
      </c>
    </row>
    <row r="54" spans="3:70" ht="13.5" customHeight="1">
      <c r="C54" s="77" t="s">
        <v>31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132">
        <v>2300</v>
      </c>
      <c r="AV54" s="132"/>
      <c r="AW54" s="132"/>
      <c r="AX54" s="83"/>
      <c r="AY54" s="21"/>
      <c r="AZ54" s="93">
        <v>-5</v>
      </c>
      <c r="BA54" s="93"/>
      <c r="BB54" s="93"/>
      <c r="BC54" s="93"/>
      <c r="BD54" s="93"/>
      <c r="BE54" s="93"/>
      <c r="BF54" s="93"/>
      <c r="BG54" s="9"/>
      <c r="BH54" s="21"/>
      <c r="BI54" s="93"/>
      <c r="BJ54" s="93"/>
      <c r="BK54" s="93"/>
      <c r="BL54" s="93"/>
      <c r="BM54" s="93"/>
      <c r="BN54" s="93"/>
      <c r="BO54" s="93"/>
      <c r="BP54" s="93"/>
      <c r="BQ54" s="93"/>
      <c r="BR54" s="22"/>
    </row>
    <row r="55" spans="3:70" ht="13.5" customHeight="1">
      <c r="C55" s="168" t="s">
        <v>32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32">
        <v>2305</v>
      </c>
      <c r="AV55" s="132"/>
      <c r="AW55" s="132"/>
      <c r="AX55" s="132"/>
      <c r="AY55" s="23"/>
      <c r="AZ55" s="93"/>
      <c r="BA55" s="93"/>
      <c r="BB55" s="93"/>
      <c r="BC55" s="93"/>
      <c r="BD55" s="93"/>
      <c r="BE55" s="93"/>
      <c r="BF55" s="93"/>
      <c r="BG55" s="23"/>
      <c r="BH55" s="21"/>
      <c r="BI55" s="93"/>
      <c r="BJ55" s="93"/>
      <c r="BK55" s="93"/>
      <c r="BL55" s="93"/>
      <c r="BM55" s="93"/>
      <c r="BN55" s="93"/>
      <c r="BO55" s="93"/>
      <c r="BP55" s="93"/>
      <c r="BQ55" s="93"/>
      <c r="BR55" s="22"/>
    </row>
    <row r="56" spans="3:70" ht="13.5" customHeight="1">
      <c r="C56" s="164" t="s">
        <v>33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6"/>
      <c r="AU56" s="172">
        <v>2350</v>
      </c>
      <c r="AV56" s="173"/>
      <c r="AW56" s="173"/>
      <c r="AX56" s="174"/>
      <c r="AY56" s="141">
        <f>IF((AY51-AZ53+AZ54+AZ55)&gt;0,AY51-AZ53+AZ54+AZ55,0)</f>
        <v>24</v>
      </c>
      <c r="AZ56" s="142"/>
      <c r="BA56" s="142"/>
      <c r="BB56" s="142"/>
      <c r="BC56" s="142"/>
      <c r="BD56" s="142"/>
      <c r="BE56" s="142"/>
      <c r="BF56" s="142"/>
      <c r="BG56" s="143"/>
      <c r="BH56" s="147">
        <f>IF((BH51-BI53+BI54+BI55)&gt;0,BH51-BI53+BI54+BI55,0)</f>
        <v>11</v>
      </c>
      <c r="BI56" s="148"/>
      <c r="BJ56" s="148"/>
      <c r="BK56" s="148"/>
      <c r="BL56" s="148"/>
      <c r="BM56" s="148"/>
      <c r="BN56" s="148"/>
      <c r="BO56" s="148"/>
      <c r="BP56" s="148"/>
      <c r="BQ56" s="148"/>
      <c r="BR56" s="149"/>
    </row>
    <row r="57" spans="3:70" ht="13.5" customHeight="1">
      <c r="C57" s="122" t="s">
        <v>17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67"/>
      <c r="AU57" s="175"/>
      <c r="AV57" s="176"/>
      <c r="AW57" s="176"/>
      <c r="AX57" s="177"/>
      <c r="AY57" s="144"/>
      <c r="AZ57" s="145"/>
      <c r="BA57" s="145"/>
      <c r="BB57" s="145"/>
      <c r="BC57" s="145"/>
      <c r="BD57" s="145"/>
      <c r="BE57" s="145"/>
      <c r="BF57" s="145"/>
      <c r="BG57" s="146"/>
      <c r="BH57" s="150"/>
      <c r="BI57" s="151"/>
      <c r="BJ57" s="151"/>
      <c r="BK57" s="151"/>
      <c r="BL57" s="151"/>
      <c r="BM57" s="151"/>
      <c r="BN57" s="151"/>
      <c r="BO57" s="151"/>
      <c r="BP57" s="151"/>
      <c r="BQ57" s="151"/>
      <c r="BR57" s="152"/>
    </row>
    <row r="58" spans="3:70" ht="13.5" customHeight="1">
      <c r="C58" s="89" t="s">
        <v>18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125">
        <v>2355</v>
      </c>
      <c r="AV58" s="125"/>
      <c r="AW58" s="125"/>
      <c r="AX58" s="125"/>
      <c r="AY58" s="15" t="s">
        <v>59</v>
      </c>
      <c r="AZ58" s="139">
        <f>IF((AY51-AZ53+AZ54+AZ55)&lt;0,ABS(AY51-AZ53+AZ54+AZ55),0)</f>
        <v>0</v>
      </c>
      <c r="BA58" s="139"/>
      <c r="BB58" s="139"/>
      <c r="BC58" s="139"/>
      <c r="BD58" s="139"/>
      <c r="BE58" s="139"/>
      <c r="BF58" s="139"/>
      <c r="BG58" s="16" t="s">
        <v>60</v>
      </c>
      <c r="BH58" s="19" t="s">
        <v>59</v>
      </c>
      <c r="BI58" s="115">
        <f>IF((BH51-BI53+BI54+BI55)&lt;0,ABS(BH51-BI53+BI54+BI55),0)</f>
        <v>0</v>
      </c>
      <c r="BJ58" s="115"/>
      <c r="BK58" s="115"/>
      <c r="BL58" s="115"/>
      <c r="BM58" s="115"/>
      <c r="BN58" s="115"/>
      <c r="BO58" s="115"/>
      <c r="BP58" s="115"/>
      <c r="BQ58" s="115"/>
      <c r="BR58" s="20" t="s">
        <v>60</v>
      </c>
    </row>
    <row r="60" spans="3:70" ht="12.75">
      <c r="C60" s="134" t="s">
        <v>34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</row>
    <row r="62" spans="3:70" ht="51" customHeight="1">
      <c r="C62" s="135" t="s">
        <v>10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 t="s">
        <v>11</v>
      </c>
      <c r="AV62" s="135"/>
      <c r="AW62" s="135"/>
      <c r="AX62" s="135"/>
      <c r="AY62" s="135" t="s">
        <v>12</v>
      </c>
      <c r="AZ62" s="135"/>
      <c r="BA62" s="135"/>
      <c r="BB62" s="135"/>
      <c r="BC62" s="135"/>
      <c r="BD62" s="135"/>
      <c r="BE62" s="135"/>
      <c r="BF62" s="135"/>
      <c r="BG62" s="135"/>
      <c r="BH62" s="135" t="s">
        <v>13</v>
      </c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</row>
    <row r="63" spans="3:70" ht="13.5" customHeight="1">
      <c r="C63" s="135">
        <v>1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>
        <v>2</v>
      </c>
      <c r="AV63" s="135"/>
      <c r="AW63" s="135"/>
      <c r="AX63" s="135"/>
      <c r="AY63" s="135">
        <v>3</v>
      </c>
      <c r="AZ63" s="135"/>
      <c r="BA63" s="135"/>
      <c r="BB63" s="135"/>
      <c r="BC63" s="135"/>
      <c r="BD63" s="135"/>
      <c r="BE63" s="135"/>
      <c r="BF63" s="135"/>
      <c r="BG63" s="135"/>
      <c r="BH63" s="135">
        <v>4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</row>
    <row r="64" spans="3:70" ht="13.5" customHeight="1">
      <c r="C64" s="136" t="s">
        <v>35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25">
        <v>2400</v>
      </c>
      <c r="AV64" s="125"/>
      <c r="AW64" s="125"/>
      <c r="AX64" s="125"/>
      <c r="AY64" s="10"/>
      <c r="AZ64" s="64"/>
      <c r="BA64" s="64"/>
      <c r="BB64" s="64"/>
      <c r="BC64" s="64"/>
      <c r="BD64" s="64"/>
      <c r="BE64" s="64"/>
      <c r="BF64" s="64"/>
      <c r="BG64" s="24"/>
      <c r="BH64" s="25"/>
      <c r="BI64" s="64"/>
      <c r="BJ64" s="64"/>
      <c r="BK64" s="64"/>
      <c r="BL64" s="64"/>
      <c r="BM64" s="64"/>
      <c r="BN64" s="64"/>
      <c r="BO64" s="64"/>
      <c r="BP64" s="64"/>
      <c r="BQ64" s="64"/>
      <c r="BR64" s="11"/>
    </row>
    <row r="65" spans="3:70" ht="13.5" customHeight="1">
      <c r="C65" s="136" t="s">
        <v>36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25">
        <v>2405</v>
      </c>
      <c r="AV65" s="125"/>
      <c r="AW65" s="125"/>
      <c r="AX65" s="125"/>
      <c r="AY65" s="10"/>
      <c r="AZ65" s="64"/>
      <c r="BA65" s="64"/>
      <c r="BB65" s="64"/>
      <c r="BC65" s="64"/>
      <c r="BD65" s="64"/>
      <c r="BE65" s="64"/>
      <c r="BF65" s="64"/>
      <c r="BG65" s="24"/>
      <c r="BH65" s="25"/>
      <c r="BI65" s="64"/>
      <c r="BJ65" s="64"/>
      <c r="BK65" s="64"/>
      <c r="BL65" s="64"/>
      <c r="BM65" s="64"/>
      <c r="BN65" s="64"/>
      <c r="BO65" s="64"/>
      <c r="BP65" s="64"/>
      <c r="BQ65" s="64"/>
      <c r="BR65" s="11"/>
    </row>
    <row r="66" spans="3:70" ht="13.5" customHeight="1">
      <c r="C66" s="136" t="s">
        <v>37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2">
        <v>2410</v>
      </c>
      <c r="AV66" s="132"/>
      <c r="AW66" s="132"/>
      <c r="AX66" s="132"/>
      <c r="AY66" s="10"/>
      <c r="AZ66" s="64"/>
      <c r="BA66" s="64"/>
      <c r="BB66" s="64"/>
      <c r="BC66" s="64"/>
      <c r="BD66" s="64"/>
      <c r="BE66" s="64"/>
      <c r="BF66" s="64"/>
      <c r="BG66" s="24"/>
      <c r="BH66" s="25"/>
      <c r="BI66" s="64"/>
      <c r="BJ66" s="64"/>
      <c r="BK66" s="64"/>
      <c r="BL66" s="64"/>
      <c r="BM66" s="64"/>
      <c r="BN66" s="64"/>
      <c r="BO66" s="64"/>
      <c r="BP66" s="64"/>
      <c r="BQ66" s="64"/>
      <c r="BR66" s="11"/>
    </row>
    <row r="67" spans="3:70" ht="13.5" customHeight="1">
      <c r="C67" s="136" t="s">
        <v>38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25">
        <v>2415</v>
      </c>
      <c r="AV67" s="125"/>
      <c r="AW67" s="125"/>
      <c r="AX67" s="125"/>
      <c r="AY67" s="10"/>
      <c r="AZ67" s="64"/>
      <c r="BA67" s="64"/>
      <c r="BB67" s="64"/>
      <c r="BC67" s="64"/>
      <c r="BD67" s="64"/>
      <c r="BE67" s="64"/>
      <c r="BF67" s="64"/>
      <c r="BG67" s="24"/>
      <c r="BH67" s="25"/>
      <c r="BI67" s="64"/>
      <c r="BJ67" s="64"/>
      <c r="BK67" s="64"/>
      <c r="BL67" s="64"/>
      <c r="BM67" s="64"/>
      <c r="BN67" s="64"/>
      <c r="BO67" s="64"/>
      <c r="BP67" s="64"/>
      <c r="BQ67" s="64"/>
      <c r="BR67" s="11"/>
    </row>
    <row r="68" spans="3:70" ht="13.5" customHeight="1">
      <c r="C68" s="136" t="s">
        <v>39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25">
        <v>2445</v>
      </c>
      <c r="AV68" s="125"/>
      <c r="AW68" s="125"/>
      <c r="AX68" s="125"/>
      <c r="AY68" s="10"/>
      <c r="AZ68" s="64"/>
      <c r="BA68" s="64"/>
      <c r="BB68" s="64"/>
      <c r="BC68" s="64"/>
      <c r="BD68" s="64"/>
      <c r="BE68" s="64"/>
      <c r="BF68" s="64"/>
      <c r="BG68" s="24"/>
      <c r="BH68" s="25"/>
      <c r="BI68" s="64"/>
      <c r="BJ68" s="64"/>
      <c r="BK68" s="64"/>
      <c r="BL68" s="64"/>
      <c r="BM68" s="64"/>
      <c r="BN68" s="64"/>
      <c r="BO68" s="64"/>
      <c r="BP68" s="64"/>
      <c r="BQ68" s="64"/>
      <c r="BR68" s="11"/>
    </row>
    <row r="69" spans="3:70" ht="13.5" customHeight="1">
      <c r="C69" s="133" t="s">
        <v>40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71">
        <v>2450</v>
      </c>
      <c r="AV69" s="171"/>
      <c r="AW69" s="171"/>
      <c r="AX69" s="171"/>
      <c r="AY69" s="12"/>
      <c r="AZ69" s="107">
        <f>SUM(AZ64:BF68)</f>
        <v>0</v>
      </c>
      <c r="BA69" s="107"/>
      <c r="BB69" s="107"/>
      <c r="BC69" s="107"/>
      <c r="BD69" s="107"/>
      <c r="BE69" s="107"/>
      <c r="BF69" s="107"/>
      <c r="BG69" s="26"/>
      <c r="BH69" s="27"/>
      <c r="BI69" s="107">
        <f>SUM(BH64:BR68)</f>
        <v>0</v>
      </c>
      <c r="BJ69" s="107"/>
      <c r="BK69" s="107"/>
      <c r="BL69" s="107"/>
      <c r="BM69" s="107"/>
      <c r="BN69" s="107"/>
      <c r="BO69" s="107"/>
      <c r="BP69" s="107"/>
      <c r="BQ69" s="107"/>
      <c r="BR69" s="13"/>
    </row>
    <row r="70" spans="3:70" ht="13.5" customHeight="1">
      <c r="C70" s="136" t="s">
        <v>41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25">
        <v>2455</v>
      </c>
      <c r="AV70" s="125"/>
      <c r="AW70" s="125"/>
      <c r="AX70" s="125"/>
      <c r="AY70" s="10"/>
      <c r="AZ70" s="64"/>
      <c r="BA70" s="64"/>
      <c r="BB70" s="64"/>
      <c r="BC70" s="64"/>
      <c r="BD70" s="64"/>
      <c r="BE70" s="64"/>
      <c r="BF70" s="64"/>
      <c r="BG70" s="24"/>
      <c r="BH70" s="25"/>
      <c r="BI70" s="64"/>
      <c r="BJ70" s="64"/>
      <c r="BK70" s="64"/>
      <c r="BL70" s="64"/>
      <c r="BM70" s="64"/>
      <c r="BN70" s="64"/>
      <c r="BO70" s="64"/>
      <c r="BP70" s="64"/>
      <c r="BQ70" s="64"/>
      <c r="BR70" s="11"/>
    </row>
    <row r="71" spans="3:70" ht="13.5" customHeight="1">
      <c r="C71" s="133" t="s">
        <v>42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71">
        <v>2460</v>
      </c>
      <c r="AV71" s="171"/>
      <c r="AW71" s="171"/>
      <c r="AX71" s="171"/>
      <c r="AY71" s="12"/>
      <c r="AZ71" s="107">
        <f>AZ69+AZ70</f>
        <v>0</v>
      </c>
      <c r="BA71" s="107"/>
      <c r="BB71" s="107"/>
      <c r="BC71" s="107"/>
      <c r="BD71" s="107"/>
      <c r="BE71" s="107"/>
      <c r="BF71" s="107"/>
      <c r="BG71" s="26"/>
      <c r="BH71" s="27"/>
      <c r="BI71" s="107">
        <f>BI69+BI70</f>
        <v>0</v>
      </c>
      <c r="BJ71" s="107"/>
      <c r="BK71" s="107"/>
      <c r="BL71" s="107"/>
      <c r="BM71" s="107"/>
      <c r="BN71" s="107"/>
      <c r="BO71" s="107"/>
      <c r="BP71" s="107"/>
      <c r="BQ71" s="107"/>
      <c r="BR71" s="13"/>
    </row>
    <row r="72" spans="3:70" ht="13.5" customHeight="1">
      <c r="C72" s="133" t="s">
        <v>43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71">
        <v>2465</v>
      </c>
      <c r="AV72" s="171"/>
      <c r="AW72" s="171"/>
      <c r="AX72" s="171"/>
      <c r="AY72" s="12"/>
      <c r="AZ72" s="107">
        <f>AZ71+AY56-AZ58</f>
        <v>24</v>
      </c>
      <c r="BA72" s="107"/>
      <c r="BB72" s="107"/>
      <c r="BC72" s="107"/>
      <c r="BD72" s="107"/>
      <c r="BE72" s="107"/>
      <c r="BF72" s="107"/>
      <c r="BG72" s="26"/>
      <c r="BH72" s="27">
        <f>BH71+BH56-BI58</f>
        <v>11</v>
      </c>
      <c r="BI72" s="107">
        <f>BI71+BH56-BI58</f>
        <v>11</v>
      </c>
      <c r="BJ72" s="107"/>
      <c r="BK72" s="107"/>
      <c r="BL72" s="107"/>
      <c r="BM72" s="107"/>
      <c r="BN72" s="107"/>
      <c r="BO72" s="107"/>
      <c r="BP72" s="107"/>
      <c r="BQ72" s="107"/>
      <c r="BR72" s="13"/>
    </row>
    <row r="74" spans="3:70" ht="12.75">
      <c r="C74" s="134" t="s">
        <v>44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</row>
    <row r="76" spans="3:70" ht="51.75" customHeight="1">
      <c r="C76" s="135" t="s">
        <v>45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 t="s">
        <v>11</v>
      </c>
      <c r="AV76" s="135"/>
      <c r="AW76" s="135"/>
      <c r="AX76" s="135"/>
      <c r="AY76" s="132" t="s">
        <v>12</v>
      </c>
      <c r="AZ76" s="132"/>
      <c r="BA76" s="132"/>
      <c r="BB76" s="132"/>
      <c r="BC76" s="132"/>
      <c r="BD76" s="132"/>
      <c r="BE76" s="132"/>
      <c r="BF76" s="132"/>
      <c r="BG76" s="132"/>
      <c r="BH76" s="132" t="s">
        <v>13</v>
      </c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</row>
    <row r="77" spans="3:70" ht="13.5" customHeight="1">
      <c r="C77" s="135">
        <v>1</v>
      </c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>
        <v>2</v>
      </c>
      <c r="AV77" s="135"/>
      <c r="AW77" s="135"/>
      <c r="AX77" s="135"/>
      <c r="AY77" s="132">
        <v>3</v>
      </c>
      <c r="AZ77" s="132"/>
      <c r="BA77" s="132"/>
      <c r="BB77" s="132"/>
      <c r="BC77" s="132"/>
      <c r="BD77" s="132"/>
      <c r="BE77" s="132"/>
      <c r="BF77" s="132"/>
      <c r="BG77" s="132"/>
      <c r="BH77" s="132">
        <v>4</v>
      </c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</row>
    <row r="78" spans="3:70" ht="13.5" customHeight="1">
      <c r="C78" s="136" t="s">
        <v>46</v>
      </c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5">
        <v>2500</v>
      </c>
      <c r="AV78" s="135"/>
      <c r="AW78" s="135"/>
      <c r="AX78" s="135"/>
      <c r="AY78" s="126"/>
      <c r="AZ78" s="126"/>
      <c r="BA78" s="126"/>
      <c r="BB78" s="126"/>
      <c r="BC78" s="126"/>
      <c r="BD78" s="126"/>
      <c r="BE78" s="126"/>
      <c r="BF78" s="126"/>
      <c r="BG78" s="126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</row>
    <row r="79" spans="3:70" ht="13.5" customHeight="1">
      <c r="C79" s="136" t="s">
        <v>47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5">
        <v>2505</v>
      </c>
      <c r="AV79" s="135"/>
      <c r="AW79" s="135"/>
      <c r="AX79" s="135"/>
      <c r="AY79" s="126">
        <v>180</v>
      </c>
      <c r="AZ79" s="126"/>
      <c r="BA79" s="126"/>
      <c r="BB79" s="126"/>
      <c r="BC79" s="126"/>
      <c r="BD79" s="126"/>
      <c r="BE79" s="126"/>
      <c r="BF79" s="126"/>
      <c r="BG79" s="126"/>
      <c r="BH79" s="138">
        <v>97</v>
      </c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</row>
    <row r="80" spans="3:70" ht="13.5" customHeight="1">
      <c r="C80" s="136" t="s">
        <v>48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5">
        <v>2510</v>
      </c>
      <c r="AV80" s="135"/>
      <c r="AW80" s="135"/>
      <c r="AX80" s="135"/>
      <c r="AY80" s="126">
        <v>35</v>
      </c>
      <c r="AZ80" s="126"/>
      <c r="BA80" s="126"/>
      <c r="BB80" s="126"/>
      <c r="BC80" s="126"/>
      <c r="BD80" s="126"/>
      <c r="BE80" s="126"/>
      <c r="BF80" s="126"/>
      <c r="BG80" s="126"/>
      <c r="BH80" s="138">
        <v>36</v>
      </c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</row>
    <row r="81" spans="3:70" ht="13.5" customHeight="1">
      <c r="C81" s="136" t="s">
        <v>49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5">
        <v>2515</v>
      </c>
      <c r="AV81" s="135"/>
      <c r="AW81" s="135"/>
      <c r="AX81" s="135"/>
      <c r="AY81" s="126"/>
      <c r="AZ81" s="126"/>
      <c r="BA81" s="126"/>
      <c r="BB81" s="126"/>
      <c r="BC81" s="126"/>
      <c r="BD81" s="126"/>
      <c r="BE81" s="126"/>
      <c r="BF81" s="126"/>
      <c r="BG81" s="126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</row>
    <row r="82" spans="3:70" ht="13.5" customHeight="1">
      <c r="C82" s="136" t="s">
        <v>22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5">
        <v>2520</v>
      </c>
      <c r="AV82" s="135"/>
      <c r="AW82" s="135"/>
      <c r="AX82" s="135"/>
      <c r="AY82" s="126">
        <v>317</v>
      </c>
      <c r="AZ82" s="126"/>
      <c r="BA82" s="126"/>
      <c r="BB82" s="126"/>
      <c r="BC82" s="126"/>
      <c r="BD82" s="126"/>
      <c r="BE82" s="126"/>
      <c r="BF82" s="126"/>
      <c r="BG82" s="126"/>
      <c r="BH82" s="138">
        <v>198</v>
      </c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</row>
    <row r="83" spans="3:70" ht="13.5" customHeight="1">
      <c r="C83" s="133" t="s">
        <v>50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7">
        <v>2550</v>
      </c>
      <c r="AV83" s="137"/>
      <c r="AW83" s="137"/>
      <c r="AX83" s="137"/>
      <c r="AY83" s="108">
        <f>SUM(AY78:BG82)</f>
        <v>532</v>
      </c>
      <c r="AZ83" s="109"/>
      <c r="BA83" s="109"/>
      <c r="BB83" s="109"/>
      <c r="BC83" s="109"/>
      <c r="BD83" s="109"/>
      <c r="BE83" s="109"/>
      <c r="BF83" s="109"/>
      <c r="BG83" s="110"/>
      <c r="BH83" s="140">
        <f>SUM(BH78:BR82)</f>
        <v>331</v>
      </c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</row>
    <row r="85" spans="3:70" ht="12.75">
      <c r="C85" s="134" t="s">
        <v>51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</row>
    <row r="87" spans="3:70" ht="53.25" customHeight="1">
      <c r="C87" s="132" t="s">
        <v>45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 t="s">
        <v>11</v>
      </c>
      <c r="AV87" s="132"/>
      <c r="AW87" s="132"/>
      <c r="AX87" s="132"/>
      <c r="AY87" s="132" t="s">
        <v>12</v>
      </c>
      <c r="AZ87" s="132"/>
      <c r="BA87" s="132"/>
      <c r="BB87" s="132"/>
      <c r="BC87" s="132"/>
      <c r="BD87" s="132"/>
      <c r="BE87" s="132"/>
      <c r="BF87" s="132"/>
      <c r="BG87" s="132"/>
      <c r="BH87" s="132" t="s">
        <v>13</v>
      </c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</row>
    <row r="88" spans="3:70" ht="13.5" customHeight="1">
      <c r="C88" s="132">
        <v>1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>
        <v>2</v>
      </c>
      <c r="AV88" s="132"/>
      <c r="AW88" s="132"/>
      <c r="AX88" s="132"/>
      <c r="AY88" s="132">
        <v>3</v>
      </c>
      <c r="AZ88" s="132"/>
      <c r="BA88" s="132"/>
      <c r="BB88" s="132"/>
      <c r="BC88" s="132"/>
      <c r="BD88" s="132"/>
      <c r="BE88" s="132"/>
      <c r="BF88" s="132"/>
      <c r="BG88" s="132"/>
      <c r="BH88" s="132">
        <v>4</v>
      </c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</row>
    <row r="89" spans="3:70" ht="13.5" customHeight="1">
      <c r="C89" s="129" t="s">
        <v>52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32">
        <v>2600</v>
      </c>
      <c r="AV89" s="132"/>
      <c r="AW89" s="132"/>
      <c r="AX89" s="132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</row>
    <row r="90" spans="3:70" ht="13.5" customHeight="1">
      <c r="C90" s="129" t="s">
        <v>53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32">
        <v>2605</v>
      </c>
      <c r="AV90" s="132"/>
      <c r="AW90" s="132"/>
      <c r="AX90" s="132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</row>
    <row r="91" spans="3:70" ht="13.5" customHeight="1">
      <c r="C91" s="129" t="s">
        <v>54</v>
      </c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32">
        <v>2610</v>
      </c>
      <c r="AV91" s="132"/>
      <c r="AW91" s="132"/>
      <c r="AX91" s="132"/>
      <c r="AY91" s="25"/>
      <c r="AZ91" s="64"/>
      <c r="BA91" s="64"/>
      <c r="BB91" s="64"/>
      <c r="BC91" s="64"/>
      <c r="BD91" s="64"/>
      <c r="BE91" s="64"/>
      <c r="BF91" s="64"/>
      <c r="BG91" s="24"/>
      <c r="BH91" s="25"/>
      <c r="BI91" s="64"/>
      <c r="BJ91" s="64"/>
      <c r="BK91" s="64"/>
      <c r="BL91" s="64"/>
      <c r="BM91" s="64"/>
      <c r="BN91" s="64"/>
      <c r="BO91" s="64"/>
      <c r="BP91" s="64"/>
      <c r="BQ91" s="64"/>
      <c r="BR91" s="24"/>
    </row>
    <row r="92" spans="3:70" ht="13.5" customHeight="1">
      <c r="C92" s="129" t="s">
        <v>55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32">
        <v>2615</v>
      </c>
      <c r="AV92" s="132"/>
      <c r="AW92" s="132"/>
      <c r="AX92" s="132"/>
      <c r="AY92" s="25"/>
      <c r="AZ92" s="64"/>
      <c r="BA92" s="64"/>
      <c r="BB92" s="64"/>
      <c r="BC92" s="64"/>
      <c r="BD92" s="64"/>
      <c r="BE92" s="64"/>
      <c r="BF92" s="64"/>
      <c r="BG92" s="24"/>
      <c r="BH92" s="25"/>
      <c r="BI92" s="64"/>
      <c r="BJ92" s="64"/>
      <c r="BK92" s="64"/>
      <c r="BL92" s="64"/>
      <c r="BM92" s="64"/>
      <c r="BN92" s="64"/>
      <c r="BO92" s="64"/>
      <c r="BP92" s="64"/>
      <c r="BQ92" s="64"/>
      <c r="BR92" s="24"/>
    </row>
    <row r="93" spans="3:70" ht="13.5" customHeight="1">
      <c r="C93" s="129" t="s">
        <v>56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32">
        <v>2650</v>
      </c>
      <c r="AV93" s="132"/>
      <c r="AW93" s="132"/>
      <c r="AX93" s="132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</row>
    <row r="95" spans="3:18" ht="13.5" customHeight="1">
      <c r="C95" s="130" t="s">
        <v>57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ht="9.75" customHeight="1">
      <c r="C96" s="7"/>
    </row>
    <row r="97" spans="3:18" ht="13.5" customHeight="1">
      <c r="C97" s="131" t="s">
        <v>58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</sheetData>
  <sheetProtection/>
  <mergeCells count="301">
    <mergeCell ref="AU34:AX34"/>
    <mergeCell ref="AY34:BG34"/>
    <mergeCell ref="BH34:BR34"/>
    <mergeCell ref="C74:BR74"/>
    <mergeCell ref="BJ3:BL3"/>
    <mergeCell ref="AU71:AX71"/>
    <mergeCell ref="AU72:AX72"/>
    <mergeCell ref="C66:AT66"/>
    <mergeCell ref="C67:AT67"/>
    <mergeCell ref="C68:AT68"/>
    <mergeCell ref="C69:AT69"/>
    <mergeCell ref="C70:AT70"/>
    <mergeCell ref="C71:AT71"/>
    <mergeCell ref="C72:AT72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AU68:AX68"/>
    <mergeCell ref="C7:BR7"/>
    <mergeCell ref="BJ10:BR10"/>
    <mergeCell ref="AP10:AW10"/>
    <mergeCell ref="AX10:BI10"/>
    <mergeCell ref="AU35:AX35"/>
    <mergeCell ref="C12:BS12"/>
    <mergeCell ref="BH14:BR14"/>
    <mergeCell ref="BH15:BR15"/>
    <mergeCell ref="BH16:BR16"/>
    <mergeCell ref="AU64:AX64"/>
    <mergeCell ref="AU65:AX65"/>
    <mergeCell ref="AU42:AX42"/>
    <mergeCell ref="BH63:BR63"/>
    <mergeCell ref="BH43:BR43"/>
    <mergeCell ref="AU56:AX57"/>
    <mergeCell ref="AY14:BG14"/>
    <mergeCell ref="C34:AT34"/>
    <mergeCell ref="AU70:AX70"/>
    <mergeCell ref="C62:AT62"/>
    <mergeCell ref="C63:AT63"/>
    <mergeCell ref="C64:AT64"/>
    <mergeCell ref="C65:AT65"/>
    <mergeCell ref="AU66:AX66"/>
    <mergeCell ref="AU67:AX67"/>
    <mergeCell ref="AU63:AX63"/>
    <mergeCell ref="AU62:AX62"/>
    <mergeCell ref="AU69:AX69"/>
    <mergeCell ref="AU36:AX36"/>
    <mergeCell ref="AZ58:BF58"/>
    <mergeCell ref="AZ53:BF53"/>
    <mergeCell ref="AU37:AX37"/>
    <mergeCell ref="AZ55:BF55"/>
    <mergeCell ref="AY44:BG44"/>
    <mergeCell ref="AZ49:BF49"/>
    <mergeCell ref="AU47:AX47"/>
    <mergeCell ref="AU48:AX48"/>
    <mergeCell ref="AY15:BG15"/>
    <mergeCell ref="AY16:BG16"/>
    <mergeCell ref="BH44:BR44"/>
    <mergeCell ref="AU45:AX45"/>
    <mergeCell ref="AU43:AX43"/>
    <mergeCell ref="AU44:AX44"/>
    <mergeCell ref="BH24:BR25"/>
    <mergeCell ref="AZ22:BF22"/>
    <mergeCell ref="BH45:BR45"/>
    <mergeCell ref="BI22:BQ22"/>
    <mergeCell ref="BH51:BR52"/>
    <mergeCell ref="C57:AT57"/>
    <mergeCell ref="AU14:AX14"/>
    <mergeCell ref="AU15:AX15"/>
    <mergeCell ref="AU16:AX16"/>
    <mergeCell ref="AU22:AX22"/>
    <mergeCell ref="AU26:AX26"/>
    <mergeCell ref="AU49:AX49"/>
    <mergeCell ref="AU31:AX31"/>
    <mergeCell ref="AU28:AX28"/>
    <mergeCell ref="BI54:BQ54"/>
    <mergeCell ref="AY62:BG62"/>
    <mergeCell ref="C60:BR60"/>
    <mergeCell ref="AU54:AX54"/>
    <mergeCell ref="AU53:AX53"/>
    <mergeCell ref="AU58:AX58"/>
    <mergeCell ref="BI58:BQ58"/>
    <mergeCell ref="BH62:BR62"/>
    <mergeCell ref="C55:AT55"/>
    <mergeCell ref="C14:AT14"/>
    <mergeCell ref="C15:AT15"/>
    <mergeCell ref="C16:AT16"/>
    <mergeCell ref="C22:AT22"/>
    <mergeCell ref="C24:AT24"/>
    <mergeCell ref="AU55:AX55"/>
    <mergeCell ref="C35:AT35"/>
    <mergeCell ref="C36:AT36"/>
    <mergeCell ref="C37:AT37"/>
    <mergeCell ref="C40:AT40"/>
    <mergeCell ref="C41:AT41"/>
    <mergeCell ref="BH40:BR41"/>
    <mergeCell ref="C51:AT51"/>
    <mergeCell ref="C52:AT52"/>
    <mergeCell ref="C53:AT53"/>
    <mergeCell ref="C54:AT54"/>
    <mergeCell ref="AU40:AX41"/>
    <mergeCell ref="AY40:BG41"/>
    <mergeCell ref="C45:AT45"/>
    <mergeCell ref="C48:AT48"/>
    <mergeCell ref="C42:AT42"/>
    <mergeCell ref="AU46:AX46"/>
    <mergeCell ref="C46:AT46"/>
    <mergeCell ref="BH46:BR46"/>
    <mergeCell ref="C58:AT58"/>
    <mergeCell ref="AU51:AX52"/>
    <mergeCell ref="AY51:BG52"/>
    <mergeCell ref="C43:AT43"/>
    <mergeCell ref="C44:AT44"/>
    <mergeCell ref="C56:AT56"/>
    <mergeCell ref="BH82:BR82"/>
    <mergeCell ref="BH83:BR83"/>
    <mergeCell ref="AY76:BG76"/>
    <mergeCell ref="AY56:BG57"/>
    <mergeCell ref="BH56:BR57"/>
    <mergeCell ref="BH77:BR77"/>
    <mergeCell ref="BH78:BR78"/>
    <mergeCell ref="BH79:BR79"/>
    <mergeCell ref="BH80:BR80"/>
    <mergeCell ref="BI65:BQ65"/>
    <mergeCell ref="C76:AT76"/>
    <mergeCell ref="AY63:BG63"/>
    <mergeCell ref="BH76:BR76"/>
    <mergeCell ref="AU76:AX76"/>
    <mergeCell ref="AZ37:BF37"/>
    <mergeCell ref="BI37:BQ37"/>
    <mergeCell ref="AZ42:BF42"/>
    <mergeCell ref="AY45:BG45"/>
    <mergeCell ref="AY43:BG43"/>
    <mergeCell ref="AZ65:BF65"/>
    <mergeCell ref="BI47:BQ47"/>
    <mergeCell ref="BI67:BQ67"/>
    <mergeCell ref="AZ64:BF64"/>
    <mergeCell ref="BH81:BR81"/>
    <mergeCell ref="AU79:AX79"/>
    <mergeCell ref="AU80:AX80"/>
    <mergeCell ref="AU81:AX81"/>
    <mergeCell ref="BI64:BQ64"/>
    <mergeCell ref="BI53:BQ53"/>
    <mergeCell ref="BI55:BQ55"/>
    <mergeCell ref="AU82:AX82"/>
    <mergeCell ref="AU83:AX83"/>
    <mergeCell ref="AY77:BG77"/>
    <mergeCell ref="AY78:BG78"/>
    <mergeCell ref="AY79:BG79"/>
    <mergeCell ref="AY80:BG80"/>
    <mergeCell ref="AY81:BG81"/>
    <mergeCell ref="AY82:BG82"/>
    <mergeCell ref="AU77:AX77"/>
    <mergeCell ref="AU78:AX78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BH87:BR87"/>
    <mergeCell ref="BH88:BR88"/>
    <mergeCell ref="BH89:BR89"/>
    <mergeCell ref="C87:AT87"/>
    <mergeCell ref="C88:AT88"/>
    <mergeCell ref="C89:AT89"/>
    <mergeCell ref="AY83:BG83"/>
    <mergeCell ref="AU87:AX87"/>
    <mergeCell ref="BH90:BR90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AU88:AX88"/>
    <mergeCell ref="AU89:AX89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BH30:BR30"/>
    <mergeCell ref="AY32:BG32"/>
    <mergeCell ref="B8:X8"/>
    <mergeCell ref="AB8:AO8"/>
    <mergeCell ref="AS8:AU8"/>
    <mergeCell ref="AV8:AX8"/>
    <mergeCell ref="AU24:AX25"/>
    <mergeCell ref="AY24:BG25"/>
    <mergeCell ref="C25:AT25"/>
    <mergeCell ref="C23:AT23"/>
    <mergeCell ref="C18:AT18"/>
    <mergeCell ref="C19:AT19"/>
    <mergeCell ref="BI71:BQ71"/>
    <mergeCell ref="AZ54:BF54"/>
    <mergeCell ref="CA1:CD4"/>
    <mergeCell ref="CA5:CD8"/>
    <mergeCell ref="CA9:CD10"/>
    <mergeCell ref="Y8:AA8"/>
    <mergeCell ref="AP8:AR8"/>
    <mergeCell ref="BI42:BQ42"/>
    <mergeCell ref="AZ47:BF47"/>
    <mergeCell ref="AZ26:BF26"/>
    <mergeCell ref="BI91:BQ91"/>
    <mergeCell ref="BI68:BQ68"/>
    <mergeCell ref="BI69:BQ69"/>
    <mergeCell ref="BI70:BQ70"/>
    <mergeCell ref="BI72:BQ72"/>
    <mergeCell ref="AZ66:BF66"/>
    <mergeCell ref="AZ67:BF67"/>
    <mergeCell ref="AZ68:BF68"/>
    <mergeCell ref="AZ69:BF69"/>
    <mergeCell ref="AZ70:BF70"/>
    <mergeCell ref="AZ71:BF71"/>
    <mergeCell ref="AZ72:BF72"/>
    <mergeCell ref="BI66:BQ66"/>
    <mergeCell ref="C17:AT17"/>
    <mergeCell ref="AU17:AX17"/>
    <mergeCell ref="BH21:BR21"/>
    <mergeCell ref="BH20:BR20"/>
    <mergeCell ref="BH19:BR19"/>
    <mergeCell ref="BH18:BR18"/>
    <mergeCell ref="BH17:BR17"/>
    <mergeCell ref="AY21:BG21"/>
    <mergeCell ref="AU23:AX23"/>
    <mergeCell ref="AY18:BG18"/>
    <mergeCell ref="AY17:BG17"/>
    <mergeCell ref="BH23:BR23"/>
    <mergeCell ref="AY23:BG23"/>
    <mergeCell ref="AU20:AX20"/>
    <mergeCell ref="AU19:AX19"/>
    <mergeCell ref="C20:AT20"/>
    <mergeCell ref="C21:AT21"/>
    <mergeCell ref="AU18:AX18"/>
    <mergeCell ref="BH29:BR29"/>
    <mergeCell ref="AY29:BG29"/>
    <mergeCell ref="AU29:AX29"/>
    <mergeCell ref="C29:AT29"/>
    <mergeCell ref="AY20:BG20"/>
    <mergeCell ref="AY19:BG19"/>
    <mergeCell ref="AU21:AX21"/>
    <mergeCell ref="C26:AT26"/>
    <mergeCell ref="AU27:AX27"/>
    <mergeCell ref="C27:AT27"/>
    <mergeCell ref="AZ27:BF27"/>
    <mergeCell ref="BI27:BQ27"/>
    <mergeCell ref="BH33:BR33"/>
    <mergeCell ref="AY33:BG33"/>
    <mergeCell ref="AU33:AX33"/>
    <mergeCell ref="C33:AT33"/>
    <mergeCell ref="BH32:BR32"/>
    <mergeCell ref="AU32:AX32"/>
    <mergeCell ref="C32:AT32"/>
    <mergeCell ref="AZ28:BF28"/>
    <mergeCell ref="BI28:BQ28"/>
    <mergeCell ref="C38:AT38"/>
    <mergeCell ref="C28:AT28"/>
    <mergeCell ref="AY30:BG30"/>
    <mergeCell ref="AU30:AX30"/>
    <mergeCell ref="C30:AT30"/>
    <mergeCell ref="C31:AT31"/>
    <mergeCell ref="C39:AT39"/>
    <mergeCell ref="BH39:BR39"/>
    <mergeCell ref="BH38:BR38"/>
    <mergeCell ref="AY39:BG39"/>
    <mergeCell ref="AY38:BG38"/>
    <mergeCell ref="AU39:AX39"/>
    <mergeCell ref="AU38:AX38"/>
    <mergeCell ref="AY46:BG46"/>
    <mergeCell ref="AU50:AX50"/>
    <mergeCell ref="C50:AT50"/>
    <mergeCell ref="AZ50:BF50"/>
    <mergeCell ref="BI50:BQ50"/>
    <mergeCell ref="AZ48:BF48"/>
    <mergeCell ref="BI48:BQ48"/>
    <mergeCell ref="BI49:BQ49"/>
    <mergeCell ref="C49:AT49"/>
    <mergeCell ref="C47:AT4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0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9"/>
  <sheetViews>
    <sheetView showGridLines="0" showZeros="0" zoomScalePageLayoutView="0" workbookViewId="0" topLeftCell="A1">
      <selection activeCell="AY16" sqref="AY16:BG16"/>
    </sheetView>
  </sheetViews>
  <sheetFormatPr defaultColWidth="1.83203125" defaultRowHeight="12.75"/>
  <cols>
    <col min="1" max="78" width="1.5" style="29" customWidth="1"/>
    <col min="79" max="82" width="11" style="29" customWidth="1"/>
    <col min="83" max="129" width="1.5" style="29" customWidth="1"/>
    <col min="130" max="16384" width="1.83203125" style="29" customWidth="1"/>
  </cols>
  <sheetData>
    <row r="1" spans="1:82" ht="6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CA1" s="281" t="s">
        <v>61</v>
      </c>
      <c r="CB1" s="281"/>
      <c r="CC1" s="281"/>
      <c r="CD1" s="281"/>
    </row>
    <row r="2" spans="1:82" ht="13.5" customHeight="1">
      <c r="A2" s="28"/>
      <c r="B2" s="28"/>
      <c r="C2" s="30"/>
      <c r="D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70" t="s">
        <v>0</v>
      </c>
      <c r="BK2" s="205"/>
      <c r="BL2" s="205"/>
      <c r="BM2" s="205"/>
      <c r="BN2" s="205"/>
      <c r="BO2" s="205"/>
      <c r="BP2" s="205"/>
      <c r="BQ2" s="205"/>
      <c r="BR2" s="271"/>
      <c r="BS2" s="28"/>
      <c r="CA2" s="281"/>
      <c r="CB2" s="281"/>
      <c r="CC2" s="281"/>
      <c r="CD2" s="281"/>
    </row>
    <row r="3" spans="1:82" ht="13.5" customHeight="1">
      <c r="A3" s="28"/>
      <c r="B3" s="28"/>
      <c r="C3" s="282" t="s">
        <v>1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3" t="str">
        <f>'Для розрахунку'!BJ3:BL3</f>
        <v>2016</v>
      </c>
      <c r="BK3" s="284"/>
      <c r="BL3" s="284"/>
      <c r="BM3" s="283" t="str">
        <f>'Для розрахунку'!BM3:BO3</f>
        <v>01</v>
      </c>
      <c r="BN3" s="284"/>
      <c r="BO3" s="284"/>
      <c r="BP3" s="201" t="s">
        <v>4</v>
      </c>
      <c r="BQ3" s="201"/>
      <c r="BR3" s="201"/>
      <c r="BS3" s="28"/>
      <c r="CA3" s="281"/>
      <c r="CB3" s="281"/>
      <c r="CC3" s="281"/>
      <c r="CD3" s="281"/>
    </row>
    <row r="4" spans="1:82" ht="13.5" customHeight="1">
      <c r="A4" s="28"/>
      <c r="B4" s="28"/>
      <c r="C4" s="272" t="s">
        <v>5</v>
      </c>
      <c r="D4" s="272"/>
      <c r="E4" s="272"/>
      <c r="F4" s="272"/>
      <c r="G4" s="272"/>
      <c r="H4" s="272"/>
      <c r="I4" s="272"/>
      <c r="J4" s="272"/>
      <c r="K4" s="272"/>
      <c r="L4" s="273" t="str">
        <f>'Для розрахунку'!L4:AX4</f>
        <v>ТОВ "Стандарт"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8"/>
      <c r="AZ4" s="28"/>
      <c r="BA4" s="272" t="s">
        <v>2</v>
      </c>
      <c r="BB4" s="272"/>
      <c r="BC4" s="272"/>
      <c r="BD4" s="272"/>
      <c r="BE4" s="272"/>
      <c r="BF4" s="272"/>
      <c r="BG4" s="272"/>
      <c r="BH4" s="272"/>
      <c r="BI4" s="274"/>
      <c r="BJ4" s="275" t="str">
        <f>'Для розрахунку'!BJ4:BR4</f>
        <v>31954068</v>
      </c>
      <c r="BK4" s="276"/>
      <c r="BL4" s="276"/>
      <c r="BM4" s="276"/>
      <c r="BN4" s="276"/>
      <c r="BO4" s="276"/>
      <c r="BP4" s="276"/>
      <c r="BQ4" s="276"/>
      <c r="BR4" s="277"/>
      <c r="BS4" s="28"/>
      <c r="CA4" s="281"/>
      <c r="CB4" s="281"/>
      <c r="CC4" s="281"/>
      <c r="CD4" s="281"/>
    </row>
    <row r="5" spans="1:82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31"/>
      <c r="L5" s="278" t="s">
        <v>3</v>
      </c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CA5" s="279" t="s">
        <v>62</v>
      </c>
      <c r="CB5" s="279"/>
      <c r="CC5" s="279"/>
      <c r="CD5" s="279"/>
    </row>
    <row r="6" spans="1:82" ht="6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CA6" s="279"/>
      <c r="CB6" s="279"/>
      <c r="CC6" s="279"/>
      <c r="CD6" s="279"/>
    </row>
    <row r="7" spans="1:82" ht="18" customHeight="1">
      <c r="A7" s="28"/>
      <c r="B7" s="28"/>
      <c r="C7" s="263" t="s">
        <v>6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8"/>
      <c r="CA7" s="279"/>
      <c r="CB7" s="279"/>
      <c r="CC7" s="279"/>
      <c r="CD7" s="279"/>
    </row>
    <row r="8" spans="1:82" ht="15.75">
      <c r="A8" s="28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63" t="s">
        <v>64</v>
      </c>
      <c r="Z8" s="263"/>
      <c r="AA8" s="263"/>
      <c r="AB8" s="264" t="str">
        <f>'Для розрахунку'!AB8:AO8</f>
        <v>рік</v>
      </c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3">
        <v>20</v>
      </c>
      <c r="AQ8" s="263"/>
      <c r="AR8" s="263"/>
      <c r="AS8" s="264" t="str">
        <f>'Для розрахунку'!AS8:AU8</f>
        <v>15</v>
      </c>
      <c r="AT8" s="265"/>
      <c r="AU8" s="265"/>
      <c r="AV8" s="263" t="s">
        <v>65</v>
      </c>
      <c r="AW8" s="263"/>
      <c r="AX8" s="263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28"/>
      <c r="CA8" s="279"/>
      <c r="CB8" s="279"/>
      <c r="CC8" s="279"/>
      <c r="CD8" s="279"/>
    </row>
    <row r="9" spans="1:82" ht="5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CA9" s="266" t="s">
        <v>63</v>
      </c>
      <c r="CB9" s="266"/>
      <c r="CC9" s="266"/>
      <c r="CD9" s="266"/>
    </row>
    <row r="10" spans="1:82" ht="1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67" t="s">
        <v>7</v>
      </c>
      <c r="AQ10" s="267"/>
      <c r="AR10" s="267"/>
      <c r="AS10" s="267"/>
      <c r="AT10" s="267"/>
      <c r="AU10" s="267"/>
      <c r="AV10" s="267"/>
      <c r="AW10" s="267"/>
      <c r="AX10" s="268" t="s">
        <v>8</v>
      </c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9"/>
      <c r="BJ10" s="270">
        <v>1801003</v>
      </c>
      <c r="BK10" s="205"/>
      <c r="BL10" s="205"/>
      <c r="BM10" s="205"/>
      <c r="BN10" s="205"/>
      <c r="BO10" s="205"/>
      <c r="BP10" s="205"/>
      <c r="BQ10" s="205"/>
      <c r="BR10" s="271"/>
      <c r="BS10" s="28"/>
      <c r="CA10" s="266"/>
      <c r="CB10" s="266"/>
      <c r="CC10" s="266"/>
      <c r="CD10" s="266"/>
    </row>
    <row r="11" spans="1:71" ht="8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12.75">
      <c r="A12" s="28"/>
      <c r="B12" s="28"/>
      <c r="C12" s="208" t="s">
        <v>9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</row>
    <row r="13" spans="1:71" ht="9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ht="55.5" customHeight="1">
      <c r="A14" s="28"/>
      <c r="B14" s="28"/>
      <c r="C14" s="197" t="s">
        <v>10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 t="s">
        <v>11</v>
      </c>
      <c r="AV14" s="197"/>
      <c r="AW14" s="197"/>
      <c r="AX14" s="197"/>
      <c r="AY14" s="197" t="s">
        <v>12</v>
      </c>
      <c r="AZ14" s="197"/>
      <c r="BA14" s="197"/>
      <c r="BB14" s="197"/>
      <c r="BC14" s="197"/>
      <c r="BD14" s="197"/>
      <c r="BE14" s="197"/>
      <c r="BF14" s="197"/>
      <c r="BG14" s="197"/>
      <c r="BH14" s="197" t="s">
        <v>13</v>
      </c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28"/>
    </row>
    <row r="15" spans="1:71" ht="13.5" customHeight="1">
      <c r="A15" s="28"/>
      <c r="B15" s="28"/>
      <c r="C15" s="197">
        <v>1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>
        <v>2</v>
      </c>
      <c r="AV15" s="197"/>
      <c r="AW15" s="197"/>
      <c r="AX15" s="197"/>
      <c r="AY15" s="197">
        <v>3</v>
      </c>
      <c r="AZ15" s="197"/>
      <c r="BA15" s="197"/>
      <c r="BB15" s="197"/>
      <c r="BC15" s="197"/>
      <c r="BD15" s="197"/>
      <c r="BE15" s="197"/>
      <c r="BF15" s="197"/>
      <c r="BG15" s="197"/>
      <c r="BH15" s="197">
        <v>4</v>
      </c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28"/>
    </row>
    <row r="16" spans="1:71" ht="13.5" customHeight="1">
      <c r="A16" s="28"/>
      <c r="B16" s="28"/>
      <c r="C16" s="200" t="s">
        <v>14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197">
        <v>2000</v>
      </c>
      <c r="AV16" s="197"/>
      <c r="AW16" s="197"/>
      <c r="AX16" s="197"/>
      <c r="AY16" s="201">
        <f>IF('Для розрахунку'!AY16:BG16=0,"-",'Для розрахунку'!AY16:BG16)</f>
        <v>528</v>
      </c>
      <c r="AZ16" s="201"/>
      <c r="BA16" s="201"/>
      <c r="BB16" s="201"/>
      <c r="BC16" s="201"/>
      <c r="BD16" s="201"/>
      <c r="BE16" s="201"/>
      <c r="BF16" s="201"/>
      <c r="BG16" s="201"/>
      <c r="BH16" s="202">
        <f>IF('Для розрахунку'!BH16:BR16=0,"-",'Для розрахунку'!BH16:BR16)</f>
        <v>305</v>
      </c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8"/>
    </row>
    <row r="17" spans="3:70" s="1" customFormat="1" ht="13.5" customHeight="1">
      <c r="C17" s="78" t="s">
        <v>66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0"/>
      <c r="AU17" s="83">
        <v>2010</v>
      </c>
      <c r="AV17" s="74"/>
      <c r="AW17" s="74"/>
      <c r="AX17" s="84"/>
      <c r="AY17" s="201" t="str">
        <f>IF('Для розрахунку'!AY17:BG17=0,"-",'Для розрахунку'!AY17:BG17)</f>
        <v>-</v>
      </c>
      <c r="AZ17" s="201"/>
      <c r="BA17" s="201"/>
      <c r="BB17" s="201"/>
      <c r="BC17" s="201"/>
      <c r="BD17" s="201"/>
      <c r="BE17" s="201"/>
      <c r="BF17" s="201"/>
      <c r="BG17" s="201"/>
      <c r="BH17" s="202" t="str">
        <f>IF('Для розрахунку'!BH17:BR17=0,"-",'Для розрахунку'!BH17:BR17)</f>
        <v>-</v>
      </c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</row>
    <row r="18" spans="3:70" s="1" customFormat="1" ht="13.5" customHeight="1">
      <c r="C18" s="78" t="s">
        <v>68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80"/>
      <c r="AU18" s="83">
        <v>2011</v>
      </c>
      <c r="AV18" s="74"/>
      <c r="AW18" s="74"/>
      <c r="AX18" s="84"/>
      <c r="AY18" s="201" t="str">
        <f>IF('Для розрахунку'!AY18:BG18=0,"-",'Для розрахунку'!AY18:BG18)</f>
        <v>-</v>
      </c>
      <c r="AZ18" s="201"/>
      <c r="BA18" s="201"/>
      <c r="BB18" s="201"/>
      <c r="BC18" s="201"/>
      <c r="BD18" s="201"/>
      <c r="BE18" s="201"/>
      <c r="BF18" s="201"/>
      <c r="BG18" s="201"/>
      <c r="BH18" s="202" t="str">
        <f>IF('Для розрахунку'!BH18:BR18=0,"-",'Для розрахунку'!BH18:BR18)</f>
        <v>-</v>
      </c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</row>
    <row r="19" spans="3:70" s="1" customFormat="1" ht="13.5" customHeight="1">
      <c r="C19" s="78" t="s">
        <v>69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80"/>
      <c r="AU19" s="83">
        <v>2012</v>
      </c>
      <c r="AV19" s="74"/>
      <c r="AW19" s="74"/>
      <c r="AX19" s="84"/>
      <c r="AY19" s="201" t="str">
        <f>IF('Для розрахунку'!AY19:BG19=0,"-",'Для розрахунку'!AY19:BG19)</f>
        <v>-</v>
      </c>
      <c r="AZ19" s="201"/>
      <c r="BA19" s="201"/>
      <c r="BB19" s="201"/>
      <c r="BC19" s="201"/>
      <c r="BD19" s="201"/>
      <c r="BE19" s="201"/>
      <c r="BF19" s="201"/>
      <c r="BG19" s="201"/>
      <c r="BH19" s="202" t="str">
        <f>IF('Для розрахунку'!BH19:BR19=0,"-",'Для розрахунку'!BH19:BR19)</f>
        <v>-</v>
      </c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</row>
    <row r="20" spans="3:70" s="1" customFormat="1" ht="13.5" customHeight="1">
      <c r="C20" s="78" t="s">
        <v>70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83">
        <v>2013</v>
      </c>
      <c r="AV20" s="74"/>
      <c r="AW20" s="74"/>
      <c r="AX20" s="84"/>
      <c r="AY20" s="201" t="str">
        <f>IF('Для розрахунку'!AY20:BG20=0,"-",'Для розрахунку'!AY20:BG20)</f>
        <v>-</v>
      </c>
      <c r="AZ20" s="201"/>
      <c r="BA20" s="201"/>
      <c r="BB20" s="201"/>
      <c r="BC20" s="201"/>
      <c r="BD20" s="201"/>
      <c r="BE20" s="201"/>
      <c r="BF20" s="201"/>
      <c r="BG20" s="201"/>
      <c r="BH20" s="202" t="str">
        <f>IF('Для розрахунку'!BH20:BR20=0,"-",'Для розрахунку'!BH20:BR20)</f>
        <v>-</v>
      </c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</row>
    <row r="21" spans="3:70" s="1" customFormat="1" ht="13.5" customHeight="1">
      <c r="C21" s="78" t="s">
        <v>71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83">
        <v>2014</v>
      </c>
      <c r="AV21" s="74"/>
      <c r="AW21" s="74"/>
      <c r="AX21" s="84"/>
      <c r="AY21" s="201" t="str">
        <f>IF('Для розрахунку'!AY21:BG21=0,"-",'Для розрахунку'!AY21:BG21)</f>
        <v>-</v>
      </c>
      <c r="AZ21" s="201"/>
      <c r="BA21" s="201"/>
      <c r="BB21" s="201"/>
      <c r="BC21" s="201"/>
      <c r="BD21" s="201"/>
      <c r="BE21" s="201"/>
      <c r="BF21" s="201"/>
      <c r="BG21" s="201"/>
      <c r="BH21" s="202" t="str">
        <f>IF('Для розрахунку'!BH21:BR21=0,"-",'Для розрахунку'!BH21:BR21)</f>
        <v>-</v>
      </c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</row>
    <row r="22" spans="1:71" ht="13.5" customHeight="1">
      <c r="A22" s="28"/>
      <c r="B22" s="28"/>
      <c r="C22" s="196" t="s">
        <v>15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262">
        <v>2050</v>
      </c>
      <c r="AV22" s="262"/>
      <c r="AW22" s="262"/>
      <c r="AX22" s="262"/>
      <c r="AY22" s="33" t="str">
        <f>'Для розрахунку'!AY22</f>
        <v>(</v>
      </c>
      <c r="AZ22" s="67" t="str">
        <f>IF('Для розрахунку'!AZ22:BF22=0,"-",'Для розрахунку'!AZ22:BF22)</f>
        <v>-</v>
      </c>
      <c r="BA22" s="67"/>
      <c r="BB22" s="67"/>
      <c r="BC22" s="67"/>
      <c r="BD22" s="67"/>
      <c r="BE22" s="67"/>
      <c r="BF22" s="67"/>
      <c r="BG22" s="34" t="s">
        <v>60</v>
      </c>
      <c r="BH22" s="33" t="s">
        <v>59</v>
      </c>
      <c r="BI22" s="67" t="str">
        <f>IF('Для розрахунку'!BI22:BQ22=0,"-",'Для розрахунку'!BI22:BQ22)</f>
        <v>-</v>
      </c>
      <c r="BJ22" s="67"/>
      <c r="BK22" s="67"/>
      <c r="BL22" s="67"/>
      <c r="BM22" s="67"/>
      <c r="BN22" s="67"/>
      <c r="BO22" s="67"/>
      <c r="BP22" s="67"/>
      <c r="BQ22" s="67"/>
      <c r="BR22" s="34" t="s">
        <v>60</v>
      </c>
      <c r="BS22" s="28"/>
    </row>
    <row r="23" spans="3:70" s="1" customFormat="1" ht="13.5" customHeight="1">
      <c r="C23" s="78" t="s">
        <v>67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83">
        <v>2070</v>
      </c>
      <c r="AV23" s="74"/>
      <c r="AW23" s="74"/>
      <c r="AX23" s="84"/>
      <c r="AY23" s="201" t="str">
        <f>IF('Для розрахунку'!AY23:BG23=0,"-",'Для розрахунку'!AY23:BG23)</f>
        <v>-</v>
      </c>
      <c r="AZ23" s="201"/>
      <c r="BA23" s="201"/>
      <c r="BB23" s="201"/>
      <c r="BC23" s="201"/>
      <c r="BD23" s="201"/>
      <c r="BE23" s="201"/>
      <c r="BF23" s="201"/>
      <c r="BG23" s="201"/>
      <c r="BH23" s="202" t="str">
        <f>IF('Для розрахунку'!BH23:BR23=0,"-",'Для розрахунку'!BH23:BR23)</f>
        <v>-</v>
      </c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</row>
    <row r="24" spans="1:71" ht="12" customHeight="1">
      <c r="A24" s="28"/>
      <c r="B24" s="28"/>
      <c r="C24" s="219" t="s">
        <v>16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55">
        <v>2090</v>
      </c>
      <c r="AV24" s="255"/>
      <c r="AW24" s="255"/>
      <c r="AX24" s="255"/>
      <c r="AY24" s="256">
        <f>IF('Для розрахунку'!AY24:BG24=0,"-",'Для розрахунку'!AY24:BG24)</f>
        <v>528</v>
      </c>
      <c r="AZ24" s="257"/>
      <c r="BA24" s="257"/>
      <c r="BB24" s="257"/>
      <c r="BC24" s="257"/>
      <c r="BD24" s="257"/>
      <c r="BE24" s="257"/>
      <c r="BF24" s="257"/>
      <c r="BG24" s="258"/>
      <c r="BH24" s="234">
        <f>IF('Для розрахунку'!BH24:BR25&gt;0,'Для розрахунку'!BH24:BR25,"-")</f>
        <v>305</v>
      </c>
      <c r="BI24" s="235"/>
      <c r="BJ24" s="235"/>
      <c r="BK24" s="235"/>
      <c r="BL24" s="235"/>
      <c r="BM24" s="235"/>
      <c r="BN24" s="235"/>
      <c r="BO24" s="235"/>
      <c r="BP24" s="235"/>
      <c r="BQ24" s="235"/>
      <c r="BR24" s="236"/>
      <c r="BS24" s="28"/>
    </row>
    <row r="25" spans="1:71" ht="12" customHeight="1">
      <c r="A25" s="28"/>
      <c r="B25" s="28"/>
      <c r="C25" s="240" t="s">
        <v>17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55"/>
      <c r="AV25" s="255"/>
      <c r="AW25" s="255"/>
      <c r="AX25" s="255"/>
      <c r="AY25" s="259"/>
      <c r="AZ25" s="260"/>
      <c r="BA25" s="260"/>
      <c r="BB25" s="260"/>
      <c r="BC25" s="260"/>
      <c r="BD25" s="260"/>
      <c r="BE25" s="260"/>
      <c r="BF25" s="260"/>
      <c r="BG25" s="261"/>
      <c r="BH25" s="237"/>
      <c r="BI25" s="238"/>
      <c r="BJ25" s="238"/>
      <c r="BK25" s="238"/>
      <c r="BL25" s="238"/>
      <c r="BM25" s="238"/>
      <c r="BN25" s="238"/>
      <c r="BO25" s="238"/>
      <c r="BP25" s="238"/>
      <c r="BQ25" s="238"/>
      <c r="BR25" s="239"/>
      <c r="BS25" s="28"/>
    </row>
    <row r="26" spans="1:71" ht="13.5" customHeight="1">
      <c r="A26" s="28"/>
      <c r="B26" s="28"/>
      <c r="C26" s="203" t="s">
        <v>18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4">
        <v>2095</v>
      </c>
      <c r="AV26" s="204"/>
      <c r="AW26" s="204"/>
      <c r="AX26" s="204"/>
      <c r="AY26" s="35" t="s">
        <v>59</v>
      </c>
      <c r="AZ26" s="73" t="str">
        <f>IF('Для розрахунку'!AZ26:BF26&gt;0,'Для розрахунку'!AZ26:BF26,"-")</f>
        <v>-</v>
      </c>
      <c r="BA26" s="73"/>
      <c r="BB26" s="73"/>
      <c r="BC26" s="73"/>
      <c r="BD26" s="73"/>
      <c r="BE26" s="73"/>
      <c r="BF26" s="73"/>
      <c r="BG26" s="36" t="s">
        <v>60</v>
      </c>
      <c r="BH26" s="35" t="s">
        <v>59</v>
      </c>
      <c r="BI26" s="73" t="str">
        <f>IF('Для розрахунку'!BI26:BQ26&gt;0,'Для розрахунку'!BI26:BQ26,"-")</f>
        <v>-</v>
      </c>
      <c r="BJ26" s="73"/>
      <c r="BK26" s="73"/>
      <c r="BL26" s="73"/>
      <c r="BM26" s="73"/>
      <c r="BN26" s="73"/>
      <c r="BO26" s="73"/>
      <c r="BP26" s="73"/>
      <c r="BQ26" s="73"/>
      <c r="BR26" s="36" t="s">
        <v>60</v>
      </c>
      <c r="BS26" s="28"/>
    </row>
    <row r="27" spans="3:70" s="1" customFormat="1" ht="13.5" customHeight="1">
      <c r="C27" s="78" t="s">
        <v>72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83">
        <v>2105</v>
      </c>
      <c r="AV27" s="74"/>
      <c r="AW27" s="74"/>
      <c r="AX27" s="84"/>
      <c r="AY27" s="39" t="str">
        <f>IF('Для розрахунку'!AZ27&lt;0,"("," ")</f>
        <v> </v>
      </c>
      <c r="AZ27" s="72" t="str">
        <f>IF('Для розрахунку'!AZ27:BF27&lt;&gt;0,ABS('Для розрахунку'!AZ27:BF27),"-")</f>
        <v>-</v>
      </c>
      <c r="BA27" s="72"/>
      <c r="BB27" s="72"/>
      <c r="BC27" s="72"/>
      <c r="BD27" s="72"/>
      <c r="BE27" s="72"/>
      <c r="BF27" s="72"/>
      <c r="BG27" s="40" t="str">
        <f>IF('Для розрахунку'!AZ27&lt;0,")"," ")</f>
        <v> </v>
      </c>
      <c r="BH27" s="51" t="str">
        <f>IF('Для розрахунку'!BI27&lt;0,"("," ")</f>
        <v> </v>
      </c>
      <c r="BI27" s="195" t="str">
        <f>IF('Для розрахунку'!BI27:BQ27&lt;&gt;0,ABS('Для розрахунку'!BI27:BQ27),"-")</f>
        <v>-</v>
      </c>
      <c r="BJ27" s="195"/>
      <c r="BK27" s="195"/>
      <c r="BL27" s="195"/>
      <c r="BM27" s="195"/>
      <c r="BN27" s="195"/>
      <c r="BO27" s="195"/>
      <c r="BP27" s="195"/>
      <c r="BQ27" s="195"/>
      <c r="BR27" s="42" t="str">
        <f>IF('Для розрахунку'!BI27&lt;0,")"," ")</f>
        <v> </v>
      </c>
    </row>
    <row r="28" spans="3:70" s="1" customFormat="1" ht="13.5" customHeight="1">
      <c r="C28" s="78" t="s">
        <v>73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0"/>
      <c r="AU28" s="83">
        <v>2110</v>
      </c>
      <c r="AV28" s="74"/>
      <c r="AW28" s="74"/>
      <c r="AX28" s="84"/>
      <c r="AY28" s="39" t="str">
        <f>IF('Для розрахунку'!AZ28&lt;0,"("," ")</f>
        <v> </v>
      </c>
      <c r="AZ28" s="72" t="str">
        <f>IF('Для розрахунку'!AZ28:BF28&lt;&gt;0,ABS('Для розрахунку'!AZ28:BF28),"-")</f>
        <v>-</v>
      </c>
      <c r="BA28" s="72"/>
      <c r="BB28" s="72"/>
      <c r="BC28" s="72"/>
      <c r="BD28" s="72"/>
      <c r="BE28" s="72"/>
      <c r="BF28" s="72"/>
      <c r="BG28" s="40" t="str">
        <f>IF('Для розрахунку'!AZ28&lt;0,")"," ")</f>
        <v> </v>
      </c>
      <c r="BH28" s="51" t="str">
        <f>IF('Для розрахунку'!BI28&lt;0,"("," ")</f>
        <v> </v>
      </c>
      <c r="BI28" s="195" t="str">
        <f>IF('Для розрахунку'!BI28:BQ28&lt;&gt;0,ABS('Для розрахунку'!BI28:BQ28),"-")</f>
        <v>-</v>
      </c>
      <c r="BJ28" s="195"/>
      <c r="BK28" s="195"/>
      <c r="BL28" s="195"/>
      <c r="BM28" s="195"/>
      <c r="BN28" s="195"/>
      <c r="BO28" s="195"/>
      <c r="BP28" s="195"/>
      <c r="BQ28" s="195"/>
      <c r="BR28" s="42" t="str">
        <f>IF('Для розрахунку'!BI28&lt;0,")"," ")</f>
        <v> </v>
      </c>
    </row>
    <row r="29" spans="3:70" s="1" customFormat="1" ht="13.5" customHeight="1">
      <c r="C29" s="78" t="s">
        <v>74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80"/>
      <c r="AU29" s="83">
        <v>2111</v>
      </c>
      <c r="AV29" s="74"/>
      <c r="AW29" s="74"/>
      <c r="AX29" s="84"/>
      <c r="AY29" s="201" t="str">
        <f>IF('Для розрахунку'!AY29:BG29=0,"-",'Для розрахунку'!AY29:BG29)</f>
        <v>-</v>
      </c>
      <c r="AZ29" s="201"/>
      <c r="BA29" s="201"/>
      <c r="BB29" s="201"/>
      <c r="BC29" s="201"/>
      <c r="BD29" s="201"/>
      <c r="BE29" s="201"/>
      <c r="BF29" s="201"/>
      <c r="BG29" s="201"/>
      <c r="BH29" s="202" t="str">
        <f>IF('Для розрахунку'!BH29:BR29=0,"-",'Для розрахунку'!BH29:BR29)</f>
        <v>-</v>
      </c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</row>
    <row r="30" spans="3:70" s="1" customFormat="1" ht="13.5" customHeight="1">
      <c r="C30" s="78" t="s">
        <v>75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80"/>
      <c r="AU30" s="83">
        <v>2112</v>
      </c>
      <c r="AV30" s="74"/>
      <c r="AW30" s="74"/>
      <c r="AX30" s="84"/>
      <c r="AY30" s="201" t="str">
        <f>IF('Для розрахунку'!AY30:BG30=0,"-",'Для розрахунку'!AY30:BG30)</f>
        <v>-</v>
      </c>
      <c r="AZ30" s="201"/>
      <c r="BA30" s="201"/>
      <c r="BB30" s="201"/>
      <c r="BC30" s="201"/>
      <c r="BD30" s="201"/>
      <c r="BE30" s="201"/>
      <c r="BF30" s="201"/>
      <c r="BG30" s="201"/>
      <c r="BH30" s="202" t="str">
        <f>IF('Для розрахунку'!BH30:BR30=0,"-",'Для розрахунку'!BH30:BR30)</f>
        <v>-</v>
      </c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</row>
    <row r="31" spans="1:71" ht="13.5" customHeight="1">
      <c r="A31" s="28"/>
      <c r="B31" s="28"/>
      <c r="C31" s="200" t="s">
        <v>19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197">
        <v>2120</v>
      </c>
      <c r="AV31" s="197"/>
      <c r="AW31" s="197"/>
      <c r="AX31" s="197"/>
      <c r="AY31" s="198">
        <f>IF('Для розрахунку'!AY31:BG31&gt;0,'Для розрахунку'!AY31:BG31,"-")</f>
        <v>33</v>
      </c>
      <c r="AZ31" s="198"/>
      <c r="BA31" s="198"/>
      <c r="BB31" s="198"/>
      <c r="BC31" s="198"/>
      <c r="BD31" s="198"/>
      <c r="BE31" s="198"/>
      <c r="BF31" s="198"/>
      <c r="BG31" s="198"/>
      <c r="BH31" s="199">
        <f>IF('Для розрахунку'!BH31:BR31&gt;0,'Для розрахунку'!BH31:BR31,"-")</f>
        <v>37</v>
      </c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8"/>
    </row>
    <row r="32" spans="3:70" s="1" customFormat="1" ht="26.25" customHeight="1">
      <c r="C32" s="78" t="s">
        <v>76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80"/>
      <c r="AU32" s="83">
        <v>2121</v>
      </c>
      <c r="AV32" s="74"/>
      <c r="AW32" s="74"/>
      <c r="AX32" s="84"/>
      <c r="AY32" s="198" t="str">
        <f>IF('Для розрахунку'!AY32:BG32&gt;0,'Для розрахунку'!AY32:BG32,"-")</f>
        <v>-</v>
      </c>
      <c r="AZ32" s="198"/>
      <c r="BA32" s="198"/>
      <c r="BB32" s="198"/>
      <c r="BC32" s="198"/>
      <c r="BD32" s="198"/>
      <c r="BE32" s="198"/>
      <c r="BF32" s="198"/>
      <c r="BG32" s="198"/>
      <c r="BH32" s="199" t="str">
        <f>IF('Для розрахунку'!BH32:BR32&gt;0,'Для розрахунку'!BH32:BR32,"-")</f>
        <v>-</v>
      </c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</row>
    <row r="33" spans="3:70" s="1" customFormat="1" ht="26.25" customHeight="1">
      <c r="C33" s="78" t="s">
        <v>77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80"/>
      <c r="AU33" s="83">
        <v>2122</v>
      </c>
      <c r="AV33" s="74"/>
      <c r="AW33" s="74"/>
      <c r="AX33" s="84"/>
      <c r="AY33" s="198" t="str">
        <f>IF('Для розрахунку'!AY33:BG33&gt;0,'Для розрахунку'!AY33:BG33,"-")</f>
        <v>-</v>
      </c>
      <c r="AZ33" s="198"/>
      <c r="BA33" s="198"/>
      <c r="BB33" s="198"/>
      <c r="BC33" s="198"/>
      <c r="BD33" s="198"/>
      <c r="BE33" s="198"/>
      <c r="BF33" s="198"/>
      <c r="BG33" s="198"/>
      <c r="BH33" s="199" t="str">
        <f>IF('Для розрахунку'!BH33:BR33&gt;0,'Для розрахунку'!BH33:BR33,"-")</f>
        <v>-</v>
      </c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</row>
    <row r="34" spans="3:70" s="1" customFormat="1" ht="12.75">
      <c r="C34" s="78" t="s">
        <v>82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80"/>
      <c r="AU34" s="83">
        <v>2123</v>
      </c>
      <c r="AV34" s="74"/>
      <c r="AW34" s="74"/>
      <c r="AX34" s="84"/>
      <c r="AY34" s="198" t="str">
        <f>IF('Для розрахунку'!AY34:BG34&gt;0,'Для розрахунку'!AY34:BG34,"-")</f>
        <v>-</v>
      </c>
      <c r="AZ34" s="198"/>
      <c r="BA34" s="198"/>
      <c r="BB34" s="198"/>
      <c r="BC34" s="198"/>
      <c r="BD34" s="198"/>
      <c r="BE34" s="198"/>
      <c r="BF34" s="198"/>
      <c r="BG34" s="198"/>
      <c r="BH34" s="199" t="str">
        <f>IF('Для розрахунку'!BH34:BR34&gt;0,'Для розрахунку'!BH34:BR34,"-")</f>
        <v>-</v>
      </c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</row>
    <row r="35" spans="1:71" ht="13.5" customHeight="1">
      <c r="A35" s="28"/>
      <c r="B35" s="28"/>
      <c r="C35" s="200" t="s">
        <v>20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197">
        <v>2130</v>
      </c>
      <c r="AV35" s="197"/>
      <c r="AW35" s="197"/>
      <c r="AX35" s="197"/>
      <c r="AY35" s="35" t="s">
        <v>59</v>
      </c>
      <c r="AZ35" s="73">
        <f>IF('Для розрахунку'!AZ35:BF35&gt;0,'Для розрахунку'!AZ35:BF35,"-")</f>
        <v>215</v>
      </c>
      <c r="BA35" s="73"/>
      <c r="BB35" s="73"/>
      <c r="BC35" s="73"/>
      <c r="BD35" s="73"/>
      <c r="BE35" s="73"/>
      <c r="BF35" s="73"/>
      <c r="BG35" s="36" t="s">
        <v>60</v>
      </c>
      <c r="BH35" s="35" t="s">
        <v>59</v>
      </c>
      <c r="BI35" s="73">
        <f>IF('Для розрахунку'!BI35:BQ35&gt;0,'Для розрахунку'!BI35:BQ35,"-")</f>
        <v>133</v>
      </c>
      <c r="BJ35" s="73"/>
      <c r="BK35" s="73"/>
      <c r="BL35" s="73"/>
      <c r="BM35" s="73"/>
      <c r="BN35" s="73"/>
      <c r="BO35" s="73"/>
      <c r="BP35" s="73"/>
      <c r="BQ35" s="73"/>
      <c r="BR35" s="36" t="s">
        <v>60</v>
      </c>
      <c r="BS35" s="28"/>
    </row>
    <row r="36" spans="1:71" ht="13.5" customHeight="1">
      <c r="A36" s="28"/>
      <c r="B36" s="28"/>
      <c r="C36" s="200" t="s">
        <v>21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197">
        <v>2150</v>
      </c>
      <c r="AV36" s="197"/>
      <c r="AW36" s="197"/>
      <c r="AX36" s="197"/>
      <c r="AY36" s="35" t="s">
        <v>59</v>
      </c>
      <c r="AZ36" s="73" t="str">
        <f>IF('Для розрахунку'!AZ36:BF36&gt;0,'Для розрахунку'!AZ36:BF36,"-")</f>
        <v>-</v>
      </c>
      <c r="BA36" s="73"/>
      <c r="BB36" s="73"/>
      <c r="BC36" s="73"/>
      <c r="BD36" s="73"/>
      <c r="BE36" s="73"/>
      <c r="BF36" s="73"/>
      <c r="BG36" s="36" t="s">
        <v>60</v>
      </c>
      <c r="BH36" s="35" t="s">
        <v>59</v>
      </c>
      <c r="BI36" s="73" t="str">
        <f>IF('Для розрахунку'!BI36:BQ36&gt;0,'Для розрахунку'!BI36:BQ36,"-")</f>
        <v>-</v>
      </c>
      <c r="BJ36" s="73"/>
      <c r="BK36" s="73"/>
      <c r="BL36" s="73"/>
      <c r="BM36" s="73"/>
      <c r="BN36" s="73"/>
      <c r="BO36" s="73"/>
      <c r="BP36" s="73"/>
      <c r="BQ36" s="73"/>
      <c r="BR36" s="36" t="s">
        <v>60</v>
      </c>
      <c r="BS36" s="28"/>
    </row>
    <row r="37" spans="1:71" ht="13.5" customHeight="1">
      <c r="A37" s="28"/>
      <c r="B37" s="28"/>
      <c r="C37" s="196" t="s">
        <v>22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7">
        <v>2180</v>
      </c>
      <c r="AV37" s="197"/>
      <c r="AW37" s="197"/>
      <c r="AX37" s="197"/>
      <c r="AY37" s="35" t="s">
        <v>59</v>
      </c>
      <c r="AZ37" s="73">
        <f>IF('Для розрахунку'!AZ37:BF37&gt;0,'Для розрахунку'!AZ37:BF37,"-")</f>
        <v>317</v>
      </c>
      <c r="BA37" s="73"/>
      <c r="BB37" s="73"/>
      <c r="BC37" s="73"/>
      <c r="BD37" s="73"/>
      <c r="BE37" s="73"/>
      <c r="BF37" s="73"/>
      <c r="BG37" s="36" t="s">
        <v>60</v>
      </c>
      <c r="BH37" s="35" t="s">
        <v>59</v>
      </c>
      <c r="BI37" s="73" t="str">
        <f>IF('Для розрахунку'!BI37:BQ37&gt;0,'Для розрахунку'!BI37:BQ37,"-")</f>
        <v>-</v>
      </c>
      <c r="BJ37" s="73"/>
      <c r="BK37" s="73"/>
      <c r="BL37" s="73"/>
      <c r="BM37" s="73"/>
      <c r="BN37" s="73"/>
      <c r="BO37" s="73"/>
      <c r="BP37" s="73"/>
      <c r="BQ37" s="73"/>
      <c r="BR37" s="36" t="s">
        <v>60</v>
      </c>
      <c r="BS37" s="28"/>
    </row>
    <row r="38" spans="3:70" s="1" customFormat="1" ht="27" customHeight="1">
      <c r="C38" s="78" t="s">
        <v>78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80"/>
      <c r="AU38" s="83">
        <v>2181</v>
      </c>
      <c r="AV38" s="74"/>
      <c r="AW38" s="74"/>
      <c r="AX38" s="84"/>
      <c r="AY38" s="198" t="str">
        <f>IF('Для розрахунку'!AY38:BG38&gt;0,'Для розрахунку'!AY38:BG38,"-")</f>
        <v>-</v>
      </c>
      <c r="AZ38" s="198"/>
      <c r="BA38" s="198"/>
      <c r="BB38" s="198"/>
      <c r="BC38" s="198"/>
      <c r="BD38" s="198"/>
      <c r="BE38" s="198"/>
      <c r="BF38" s="198"/>
      <c r="BG38" s="198"/>
      <c r="BH38" s="199" t="str">
        <f>IF('Для розрахунку'!BH38:BR38&gt;0,'Для розрахунку'!BH38:BR38,"-")</f>
        <v>-</v>
      </c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3:70" s="1" customFormat="1" ht="26.25" customHeight="1">
      <c r="C39" s="78" t="s">
        <v>79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80"/>
      <c r="AU39" s="83">
        <v>2182</v>
      </c>
      <c r="AV39" s="74"/>
      <c r="AW39" s="74"/>
      <c r="AX39" s="84"/>
      <c r="AY39" s="198" t="str">
        <f>IF('Для розрахунку'!AY39:BG39&gt;0,'Для розрахунку'!AY39:BG39,"-")</f>
        <v>-</v>
      </c>
      <c r="AZ39" s="198"/>
      <c r="BA39" s="198"/>
      <c r="BB39" s="198"/>
      <c r="BC39" s="198"/>
      <c r="BD39" s="198"/>
      <c r="BE39" s="198"/>
      <c r="BF39" s="198"/>
      <c r="BG39" s="198"/>
      <c r="BH39" s="199" t="str">
        <f>IF('Для розрахунку'!BH39:BR39&gt;0,'Для розрахунку'!BH39:BR39,"-")</f>
        <v>-</v>
      </c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</row>
    <row r="40" spans="1:71" ht="13.5" customHeight="1">
      <c r="A40" s="28"/>
      <c r="B40" s="28"/>
      <c r="C40" s="219" t="s">
        <v>23</v>
      </c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1"/>
      <c r="AU40" s="244">
        <v>2190</v>
      </c>
      <c r="AV40" s="245"/>
      <c r="AW40" s="245"/>
      <c r="AX40" s="246"/>
      <c r="AY40" s="228">
        <f>IF('Для розрахунку'!AY40:BG41&gt;0,'Для розрахунку'!AY40:BG41,"-")</f>
        <v>29</v>
      </c>
      <c r="AZ40" s="229"/>
      <c r="BA40" s="229"/>
      <c r="BB40" s="229"/>
      <c r="BC40" s="229"/>
      <c r="BD40" s="229"/>
      <c r="BE40" s="229"/>
      <c r="BF40" s="229"/>
      <c r="BG40" s="230"/>
      <c r="BH40" s="234">
        <f>IF('Для розрахунку'!BH40:BR41&gt;0,'Для розрахунку'!BH40:BR41,"-")</f>
        <v>209</v>
      </c>
      <c r="BI40" s="235"/>
      <c r="BJ40" s="235"/>
      <c r="BK40" s="235"/>
      <c r="BL40" s="235"/>
      <c r="BM40" s="235"/>
      <c r="BN40" s="235"/>
      <c r="BO40" s="235"/>
      <c r="BP40" s="235"/>
      <c r="BQ40" s="235"/>
      <c r="BR40" s="236"/>
      <c r="BS40" s="28"/>
    </row>
    <row r="41" spans="1:71" ht="13.5" customHeight="1">
      <c r="A41" s="28"/>
      <c r="B41" s="28"/>
      <c r="C41" s="240" t="s">
        <v>17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247"/>
      <c r="AV41" s="248"/>
      <c r="AW41" s="248"/>
      <c r="AX41" s="249"/>
      <c r="AY41" s="231"/>
      <c r="AZ41" s="232"/>
      <c r="BA41" s="232"/>
      <c r="BB41" s="232"/>
      <c r="BC41" s="232"/>
      <c r="BD41" s="232"/>
      <c r="BE41" s="232"/>
      <c r="BF41" s="232"/>
      <c r="BG41" s="233"/>
      <c r="BH41" s="237"/>
      <c r="BI41" s="238"/>
      <c r="BJ41" s="238"/>
      <c r="BK41" s="238"/>
      <c r="BL41" s="238"/>
      <c r="BM41" s="238"/>
      <c r="BN41" s="238"/>
      <c r="BO41" s="238"/>
      <c r="BP41" s="238"/>
      <c r="BQ41" s="238"/>
      <c r="BR41" s="239"/>
      <c r="BS41" s="28"/>
    </row>
    <row r="42" spans="1:71" ht="13.5" customHeight="1">
      <c r="A42" s="28"/>
      <c r="B42" s="28"/>
      <c r="C42" s="203" t="s">
        <v>18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197">
        <v>2195</v>
      </c>
      <c r="AV42" s="197"/>
      <c r="AW42" s="197"/>
      <c r="AX42" s="197"/>
      <c r="AY42" s="35" t="s">
        <v>59</v>
      </c>
      <c r="AZ42" s="73" t="str">
        <f>IF('Для розрахунку'!AZ42:BF42&gt;0,'Для розрахунку'!AZ42:BF42,"-")</f>
        <v>-</v>
      </c>
      <c r="BA42" s="73"/>
      <c r="BB42" s="73"/>
      <c r="BC42" s="73"/>
      <c r="BD42" s="73"/>
      <c r="BE42" s="73"/>
      <c r="BF42" s="73"/>
      <c r="BG42" s="36" t="s">
        <v>60</v>
      </c>
      <c r="BH42" s="35" t="s">
        <v>59</v>
      </c>
      <c r="BI42" s="73" t="str">
        <f>IF('Для розрахунку'!BI42:BQ42&gt;0,'Для розрахунку'!BI42:BQ42,"-")</f>
        <v>-</v>
      </c>
      <c r="BJ42" s="73"/>
      <c r="BK42" s="73"/>
      <c r="BL42" s="73"/>
      <c r="BM42" s="73"/>
      <c r="BN42" s="73"/>
      <c r="BO42" s="73"/>
      <c r="BP42" s="73"/>
      <c r="BQ42" s="73"/>
      <c r="BR42" s="36" t="s">
        <v>60</v>
      </c>
      <c r="BS42" s="28"/>
    </row>
    <row r="43" spans="1:71" ht="13.5" customHeight="1">
      <c r="A43" s="28"/>
      <c r="B43" s="28"/>
      <c r="C43" s="200" t="s">
        <v>24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197">
        <v>2200</v>
      </c>
      <c r="AV43" s="197"/>
      <c r="AW43" s="197"/>
      <c r="AX43" s="197"/>
      <c r="AY43" s="198" t="str">
        <f>IF('Для розрахунку'!AY43:BG43&gt;0,'Для розрахунку'!AY43:BG43,"-")</f>
        <v>-</v>
      </c>
      <c r="AZ43" s="198"/>
      <c r="BA43" s="198"/>
      <c r="BB43" s="198"/>
      <c r="BC43" s="198"/>
      <c r="BD43" s="198"/>
      <c r="BE43" s="198"/>
      <c r="BF43" s="198"/>
      <c r="BG43" s="198"/>
      <c r="BH43" s="199">
        <f>IF('Для розрахунку'!BH43:BR43&gt;0,'Для розрахунку'!BH43:BR43,0)</f>
        <v>0</v>
      </c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28"/>
    </row>
    <row r="44" spans="1:71" ht="13.5" customHeight="1">
      <c r="A44" s="28"/>
      <c r="B44" s="28"/>
      <c r="C44" s="200" t="s">
        <v>25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197">
        <v>2220</v>
      </c>
      <c r="AV44" s="197"/>
      <c r="AW44" s="197"/>
      <c r="AX44" s="197"/>
      <c r="AY44" s="198" t="str">
        <f>IF('Для розрахунку'!AY44:BG44&gt;0,'Для розрахунку'!AY44:BG44,"-")</f>
        <v>-</v>
      </c>
      <c r="AZ44" s="198"/>
      <c r="BA44" s="198"/>
      <c r="BB44" s="198"/>
      <c r="BC44" s="198"/>
      <c r="BD44" s="198"/>
      <c r="BE44" s="198"/>
      <c r="BF44" s="198"/>
      <c r="BG44" s="198"/>
      <c r="BH44" s="199" t="str">
        <f>IF('Для розрахунку'!BH44:BR44&gt;0,'Для розрахунку'!BH44:BR44,"-")</f>
        <v>-</v>
      </c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28"/>
    </row>
    <row r="45" spans="1:71" ht="13.5" customHeight="1">
      <c r="A45" s="28"/>
      <c r="B45" s="28"/>
      <c r="C45" s="200" t="s">
        <v>26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197">
        <v>2240</v>
      </c>
      <c r="AV45" s="197"/>
      <c r="AW45" s="197"/>
      <c r="AX45" s="197"/>
      <c r="AY45" s="198" t="str">
        <f>IF('Для розрахунку'!AY45:BG45&gt;0,'Для розрахунку'!AY45:BG45,"-")</f>
        <v>-</v>
      </c>
      <c r="AZ45" s="198"/>
      <c r="BA45" s="198"/>
      <c r="BB45" s="198"/>
      <c r="BC45" s="198"/>
      <c r="BD45" s="198"/>
      <c r="BE45" s="198"/>
      <c r="BF45" s="198"/>
      <c r="BG45" s="198"/>
      <c r="BH45" s="199" t="str">
        <f>IF('Для розрахунку'!BH45:BR45&gt;0,'Для розрахунку'!BH45:BR45,"-")</f>
        <v>-</v>
      </c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28"/>
    </row>
    <row r="46" spans="3:70" s="1" customFormat="1" ht="13.5" customHeight="1">
      <c r="C46" s="78" t="s">
        <v>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80"/>
      <c r="AU46" s="83">
        <v>2241</v>
      </c>
      <c r="AV46" s="74"/>
      <c r="AW46" s="74"/>
      <c r="AX46" s="84"/>
      <c r="AY46" s="198" t="str">
        <f>IF('Для розрахунку'!AY46:BG46&gt;0,'Для розрахунку'!AY46:BG46,"-")</f>
        <v>-</v>
      </c>
      <c r="AZ46" s="198"/>
      <c r="BA46" s="198"/>
      <c r="BB46" s="198"/>
      <c r="BC46" s="198"/>
      <c r="BD46" s="198"/>
      <c r="BE46" s="198"/>
      <c r="BF46" s="198"/>
      <c r="BG46" s="198"/>
      <c r="BH46" s="199" t="str">
        <f>IF('Для розрахунку'!BH46:BR46&gt;0,'Для розрахунку'!BH46:BR46,"-")</f>
        <v>-</v>
      </c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</row>
    <row r="47" spans="1:71" ht="13.5" customHeight="1">
      <c r="A47" s="28"/>
      <c r="B47" s="28"/>
      <c r="C47" s="200" t="s">
        <v>27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197">
        <v>2250</v>
      </c>
      <c r="AV47" s="197"/>
      <c r="AW47" s="197"/>
      <c r="AX47" s="197"/>
      <c r="AY47" s="35" t="s">
        <v>59</v>
      </c>
      <c r="AZ47" s="73" t="str">
        <f>IF('Для розрахунку'!AZ47:BF47&gt;0,'Для розрахунку'!AZ47:BF47,"-")</f>
        <v>-</v>
      </c>
      <c r="BA47" s="73"/>
      <c r="BB47" s="73"/>
      <c r="BC47" s="73"/>
      <c r="BD47" s="73"/>
      <c r="BE47" s="73"/>
      <c r="BF47" s="73"/>
      <c r="BG47" s="36" t="s">
        <v>60</v>
      </c>
      <c r="BH47" s="35" t="s">
        <v>59</v>
      </c>
      <c r="BI47" s="73" t="str">
        <f>IF('Для розрахунку'!BI47:BQ47&gt;0,'Для розрахунку'!BI47:BQ47,"-")</f>
        <v>-</v>
      </c>
      <c r="BJ47" s="73"/>
      <c r="BK47" s="73"/>
      <c r="BL47" s="73"/>
      <c r="BM47" s="73"/>
      <c r="BN47" s="73"/>
      <c r="BO47" s="73"/>
      <c r="BP47" s="73"/>
      <c r="BQ47" s="73"/>
      <c r="BR47" s="36" t="s">
        <v>60</v>
      </c>
      <c r="BS47" s="28"/>
    </row>
    <row r="48" spans="1:71" ht="13.5" customHeight="1">
      <c r="A48" s="28"/>
      <c r="B48" s="28"/>
      <c r="C48" s="200" t="s">
        <v>28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197">
        <v>2255</v>
      </c>
      <c r="AV48" s="197"/>
      <c r="AW48" s="197"/>
      <c r="AX48" s="197"/>
      <c r="AY48" s="35" t="s">
        <v>59</v>
      </c>
      <c r="AZ48" s="73" t="str">
        <f>IF('Для розрахунку'!AZ48:BF48&gt;0,'Для розрахунку'!AZ48:BF48,"-")</f>
        <v>-</v>
      </c>
      <c r="BA48" s="73"/>
      <c r="BB48" s="73"/>
      <c r="BC48" s="73"/>
      <c r="BD48" s="73"/>
      <c r="BE48" s="73"/>
      <c r="BF48" s="73"/>
      <c r="BG48" s="36" t="s">
        <v>60</v>
      </c>
      <c r="BH48" s="35" t="s">
        <v>59</v>
      </c>
      <c r="BI48" s="73" t="str">
        <f>IF('Для розрахунку'!BI48:BQ48&gt;0,'Для розрахунку'!BI48:BQ48,"-")</f>
        <v>-</v>
      </c>
      <c r="BJ48" s="73"/>
      <c r="BK48" s="73"/>
      <c r="BL48" s="73"/>
      <c r="BM48" s="73"/>
      <c r="BN48" s="73"/>
      <c r="BO48" s="73"/>
      <c r="BP48" s="73"/>
      <c r="BQ48" s="73"/>
      <c r="BR48" s="36" t="s">
        <v>60</v>
      </c>
      <c r="BS48" s="28"/>
    </row>
    <row r="49" spans="1:71" ht="13.5" customHeight="1">
      <c r="A49" s="28"/>
      <c r="B49" s="28"/>
      <c r="C49" s="196" t="s">
        <v>29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7">
        <v>2270</v>
      </c>
      <c r="AV49" s="197"/>
      <c r="AW49" s="197"/>
      <c r="AX49" s="197"/>
      <c r="AY49" s="35" t="s">
        <v>59</v>
      </c>
      <c r="AZ49" s="73" t="str">
        <f>IF('Для розрахунку'!AZ49:BF49&gt;0,'Для розрахунку'!AZ49:BF49,"-")</f>
        <v>-</v>
      </c>
      <c r="BA49" s="73"/>
      <c r="BB49" s="73"/>
      <c r="BC49" s="73"/>
      <c r="BD49" s="73"/>
      <c r="BE49" s="73"/>
      <c r="BF49" s="73"/>
      <c r="BG49" s="36" t="s">
        <v>60</v>
      </c>
      <c r="BH49" s="35" t="s">
        <v>59</v>
      </c>
      <c r="BI49" s="73">
        <f>IF('Для розрахунку'!BI49:BQ49&gt;0,'Для розрахунку'!BI49:BQ49,"-")</f>
        <v>198</v>
      </c>
      <c r="BJ49" s="73"/>
      <c r="BK49" s="73"/>
      <c r="BL49" s="73"/>
      <c r="BM49" s="73"/>
      <c r="BN49" s="73"/>
      <c r="BO49" s="73"/>
      <c r="BP49" s="73"/>
      <c r="BQ49" s="73"/>
      <c r="BR49" s="36" t="s">
        <v>60</v>
      </c>
      <c r="BS49" s="28"/>
    </row>
    <row r="50" spans="1:71" ht="13.5" customHeight="1">
      <c r="A50" s="28"/>
      <c r="B50" s="28"/>
      <c r="C50" s="69" t="s">
        <v>81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1"/>
      <c r="AU50" s="66">
        <v>2275</v>
      </c>
      <c r="AV50" s="67"/>
      <c r="AW50" s="67"/>
      <c r="AX50" s="68"/>
      <c r="AY50" s="35" t="str">
        <f>IF('Для розрахунку'!AZ50&lt;0,"("," ")</f>
        <v> </v>
      </c>
      <c r="AZ50" s="73" t="str">
        <f>IF('Для розрахунку'!AZ50:BF50&lt;&gt;0,ABS('Для розрахунку'!AZ50:BF50),"-")</f>
        <v>-</v>
      </c>
      <c r="BA50" s="73"/>
      <c r="BB50" s="73"/>
      <c r="BC50" s="73"/>
      <c r="BD50" s="73"/>
      <c r="BE50" s="73"/>
      <c r="BF50" s="73"/>
      <c r="BG50" s="36" t="str">
        <f>IF('Для розрахунку'!AZ50&lt;0,")"," ")</f>
        <v> </v>
      </c>
      <c r="BH50" s="43" t="str">
        <f>IF('Для розрахунку'!BI50&lt;0,"("," ")</f>
        <v> </v>
      </c>
      <c r="BI50" s="195" t="str">
        <f>IF('Для розрахунку'!BI50:BQ50&lt;&gt;0,ABS('Для розрахунку'!BI50:BQ50),"-")</f>
        <v>-</v>
      </c>
      <c r="BJ50" s="195"/>
      <c r="BK50" s="195"/>
      <c r="BL50" s="195"/>
      <c r="BM50" s="195"/>
      <c r="BN50" s="195"/>
      <c r="BO50" s="195"/>
      <c r="BP50" s="195"/>
      <c r="BQ50" s="195"/>
      <c r="BR50" s="42" t="str">
        <f>IF('Для розрахунку'!BI50&lt;0,")"," ")</f>
        <v> </v>
      </c>
      <c r="BS50" s="28"/>
    </row>
    <row r="51" spans="1:71" ht="13.5" customHeight="1">
      <c r="A51" s="28"/>
      <c r="B51" s="28"/>
      <c r="C51" s="219" t="s">
        <v>30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1"/>
      <c r="AU51" s="244">
        <v>2290</v>
      </c>
      <c r="AV51" s="245"/>
      <c r="AW51" s="245"/>
      <c r="AX51" s="246"/>
      <c r="AY51" s="250">
        <f>IF('Для розрахунку'!AY51:BG52&gt;0,'Для розрахунку'!AY51:BG52,"-")</f>
        <v>29</v>
      </c>
      <c r="AZ51" s="243"/>
      <c r="BA51" s="243"/>
      <c r="BB51" s="243"/>
      <c r="BC51" s="243"/>
      <c r="BD51" s="243"/>
      <c r="BE51" s="243"/>
      <c r="BF51" s="243"/>
      <c r="BG51" s="251"/>
      <c r="BH51" s="234">
        <f>IF('Для розрахунку'!BH51:BR52&gt;0,'Для розрахунку'!BH51:BR52,"-")</f>
        <v>11</v>
      </c>
      <c r="BI51" s="235"/>
      <c r="BJ51" s="235"/>
      <c r="BK51" s="235"/>
      <c r="BL51" s="235"/>
      <c r="BM51" s="235"/>
      <c r="BN51" s="235"/>
      <c r="BO51" s="235"/>
      <c r="BP51" s="235"/>
      <c r="BQ51" s="235"/>
      <c r="BR51" s="236"/>
      <c r="BS51" s="28"/>
    </row>
    <row r="52" spans="1:71" ht="13.5" customHeight="1">
      <c r="A52" s="28"/>
      <c r="B52" s="28"/>
      <c r="C52" s="240" t="s">
        <v>17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2"/>
      <c r="AU52" s="247"/>
      <c r="AV52" s="248"/>
      <c r="AW52" s="248"/>
      <c r="AX52" s="249"/>
      <c r="AY52" s="252"/>
      <c r="AZ52" s="253"/>
      <c r="BA52" s="253"/>
      <c r="BB52" s="253"/>
      <c r="BC52" s="253"/>
      <c r="BD52" s="253"/>
      <c r="BE52" s="253"/>
      <c r="BF52" s="253"/>
      <c r="BG52" s="254"/>
      <c r="BH52" s="237"/>
      <c r="BI52" s="238"/>
      <c r="BJ52" s="238"/>
      <c r="BK52" s="238"/>
      <c r="BL52" s="238"/>
      <c r="BM52" s="238"/>
      <c r="BN52" s="238"/>
      <c r="BO52" s="238"/>
      <c r="BP52" s="238"/>
      <c r="BQ52" s="238"/>
      <c r="BR52" s="239"/>
      <c r="BS52" s="28"/>
    </row>
    <row r="53" spans="1:71" ht="13.5" customHeight="1">
      <c r="A53" s="28"/>
      <c r="B53" s="28"/>
      <c r="C53" s="203" t="s">
        <v>18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1">
        <v>2295</v>
      </c>
      <c r="AV53" s="201"/>
      <c r="AW53" s="201"/>
      <c r="AX53" s="201"/>
      <c r="AY53" s="37" t="s">
        <v>59</v>
      </c>
      <c r="AZ53" s="243" t="str">
        <f>IF('Для розрахунку'!AZ53:BF53&gt;0,'Для розрахунку'!AZ53:BF53,"-")</f>
        <v>-</v>
      </c>
      <c r="BA53" s="243"/>
      <c r="BB53" s="243"/>
      <c r="BC53" s="243"/>
      <c r="BD53" s="243"/>
      <c r="BE53" s="243"/>
      <c r="BF53" s="243"/>
      <c r="BG53" s="38" t="s">
        <v>60</v>
      </c>
      <c r="BH53" s="35" t="s">
        <v>59</v>
      </c>
      <c r="BI53" s="73" t="str">
        <f>IF('Для розрахунку'!BI53:BQ53&gt;0,'Для розрахунку'!BI53:BQ53,"-")</f>
        <v>-</v>
      </c>
      <c r="BJ53" s="73"/>
      <c r="BK53" s="73"/>
      <c r="BL53" s="73"/>
      <c r="BM53" s="73"/>
      <c r="BN53" s="73"/>
      <c r="BO53" s="73"/>
      <c r="BP53" s="73"/>
      <c r="BQ53" s="73"/>
      <c r="BR53" s="36" t="s">
        <v>60</v>
      </c>
      <c r="BS53" s="28"/>
    </row>
    <row r="54" spans="1:71" ht="13.5" customHeight="1">
      <c r="A54" s="28"/>
      <c r="B54" s="28"/>
      <c r="C54" s="200" t="s">
        <v>31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197">
        <v>2300</v>
      </c>
      <c r="AV54" s="197"/>
      <c r="AW54" s="197"/>
      <c r="AX54" s="197"/>
      <c r="AY54" s="39" t="str">
        <f>IF('Для розрахунку'!AZ54&lt;0,"("," ")</f>
        <v>(</v>
      </c>
      <c r="AZ54" s="72">
        <f>IF('Для розрахунку'!AZ54:BF54&lt;&gt;0,ABS('Для розрахунку'!AZ54:BF54),"-")</f>
        <v>5</v>
      </c>
      <c r="BA54" s="72"/>
      <c r="BB54" s="72"/>
      <c r="BC54" s="72"/>
      <c r="BD54" s="72"/>
      <c r="BE54" s="72"/>
      <c r="BF54" s="72"/>
      <c r="BG54" s="40" t="str">
        <f>IF('Для розрахунку'!AZ54&lt;0,")"," ")</f>
        <v>)</v>
      </c>
      <c r="BH54" s="41" t="str">
        <f>IF('Для розрахунку'!BI54&lt;0,"("," ")</f>
        <v> </v>
      </c>
      <c r="BI54" s="195" t="str">
        <f>IF('Для розрахунку'!BI54:BQ54&lt;&gt;0,ABS('Для розрахунку'!BI54:BQ54),"-")</f>
        <v>-</v>
      </c>
      <c r="BJ54" s="195"/>
      <c r="BK54" s="195"/>
      <c r="BL54" s="195"/>
      <c r="BM54" s="195"/>
      <c r="BN54" s="195"/>
      <c r="BO54" s="195"/>
      <c r="BP54" s="195"/>
      <c r="BQ54" s="195"/>
      <c r="BR54" s="42" t="str">
        <f>IF('Для розрахунку'!BI54&lt;0,")"," ")</f>
        <v> </v>
      </c>
      <c r="BS54" s="28"/>
    </row>
    <row r="55" spans="1:71" ht="13.5" customHeight="1">
      <c r="A55" s="28"/>
      <c r="B55" s="28"/>
      <c r="C55" s="218" t="s">
        <v>32</v>
      </c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197">
        <v>2305</v>
      </c>
      <c r="AV55" s="197"/>
      <c r="AW55" s="197"/>
      <c r="AX55" s="197"/>
      <c r="AY55" s="35" t="str">
        <f>IF('Для розрахунку'!AZ55&lt;0,"("," ")</f>
        <v> </v>
      </c>
      <c r="AZ55" s="73" t="str">
        <f>IF('Для розрахунку'!AZ55:BF55&lt;&gt;0,ABS('Для розрахунку'!AZ55:BF55),"-")</f>
        <v>-</v>
      </c>
      <c r="BA55" s="73"/>
      <c r="BB55" s="73"/>
      <c r="BC55" s="73"/>
      <c r="BD55" s="73"/>
      <c r="BE55" s="73"/>
      <c r="BF55" s="73"/>
      <c r="BG55" s="36" t="str">
        <f>IF('Для розрахунку'!AZ55&lt;0,")"," ")</f>
        <v> </v>
      </c>
      <c r="BH55" s="43" t="str">
        <f>IF('Для розрахунку'!BI55&lt;0,"("," ")</f>
        <v> </v>
      </c>
      <c r="BI55" s="195" t="str">
        <f>IF('Для розрахунку'!BI55:BQ55&lt;&gt;0,ABS('Для розрахунку'!BI55:BQ55),"-")</f>
        <v>-</v>
      </c>
      <c r="BJ55" s="195"/>
      <c r="BK55" s="195"/>
      <c r="BL55" s="195"/>
      <c r="BM55" s="195"/>
      <c r="BN55" s="195"/>
      <c r="BO55" s="195"/>
      <c r="BP55" s="195"/>
      <c r="BQ55" s="195"/>
      <c r="BR55" s="42" t="str">
        <f>IF('Для розрахунку'!BI55&lt;0,")"," ")</f>
        <v> </v>
      </c>
      <c r="BS55" s="28"/>
    </row>
    <row r="56" spans="1:71" ht="13.5" customHeight="1">
      <c r="A56" s="28"/>
      <c r="B56" s="28"/>
      <c r="C56" s="219" t="s">
        <v>33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1"/>
      <c r="AU56" s="222">
        <v>2350</v>
      </c>
      <c r="AV56" s="223"/>
      <c r="AW56" s="223"/>
      <c r="AX56" s="224"/>
      <c r="AY56" s="228">
        <f>IF('Для розрахунку'!AY56:BG57&gt;0,'Для розрахунку'!AY56:BG57,"-")</f>
        <v>24</v>
      </c>
      <c r="AZ56" s="229"/>
      <c r="BA56" s="229"/>
      <c r="BB56" s="229"/>
      <c r="BC56" s="229"/>
      <c r="BD56" s="229"/>
      <c r="BE56" s="229"/>
      <c r="BF56" s="229"/>
      <c r="BG56" s="230"/>
      <c r="BH56" s="234">
        <f>IF('Для розрахунку'!BH56:BR57&gt;0,'Для розрахунку'!BH56:BR57,"-")</f>
        <v>11</v>
      </c>
      <c r="BI56" s="235"/>
      <c r="BJ56" s="235"/>
      <c r="BK56" s="235"/>
      <c r="BL56" s="235"/>
      <c r="BM56" s="235"/>
      <c r="BN56" s="235"/>
      <c r="BO56" s="235"/>
      <c r="BP56" s="235"/>
      <c r="BQ56" s="235"/>
      <c r="BR56" s="236"/>
      <c r="BS56" s="28"/>
    </row>
    <row r="57" spans="1:71" ht="12" customHeight="1">
      <c r="A57" s="28"/>
      <c r="B57" s="28"/>
      <c r="C57" s="240" t="s">
        <v>17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2"/>
      <c r="AU57" s="225"/>
      <c r="AV57" s="226"/>
      <c r="AW57" s="226"/>
      <c r="AX57" s="227"/>
      <c r="AY57" s="231"/>
      <c r="AZ57" s="232"/>
      <c r="BA57" s="232"/>
      <c r="BB57" s="232"/>
      <c r="BC57" s="232"/>
      <c r="BD57" s="232"/>
      <c r="BE57" s="232"/>
      <c r="BF57" s="232"/>
      <c r="BG57" s="233"/>
      <c r="BH57" s="237"/>
      <c r="BI57" s="238"/>
      <c r="BJ57" s="238"/>
      <c r="BK57" s="238"/>
      <c r="BL57" s="238"/>
      <c r="BM57" s="238"/>
      <c r="BN57" s="238"/>
      <c r="BO57" s="238"/>
      <c r="BP57" s="238"/>
      <c r="BQ57" s="238"/>
      <c r="BR57" s="239"/>
      <c r="BS57" s="28"/>
    </row>
    <row r="58" spans="1:71" ht="13.5" customHeight="1">
      <c r="A58" s="28"/>
      <c r="B58" s="28"/>
      <c r="C58" s="203" t="s">
        <v>18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1">
        <v>2355</v>
      </c>
      <c r="AV58" s="201"/>
      <c r="AW58" s="201"/>
      <c r="AX58" s="201"/>
      <c r="AY58" s="35" t="s">
        <v>59</v>
      </c>
      <c r="AZ58" s="73" t="str">
        <f>IF('Для розрахунку'!AZ58:BF58&gt;0,'Для розрахунку'!AZ58:BF58,"-")</f>
        <v>-</v>
      </c>
      <c r="BA58" s="73"/>
      <c r="BB58" s="73"/>
      <c r="BC58" s="73"/>
      <c r="BD58" s="73"/>
      <c r="BE58" s="73"/>
      <c r="BF58" s="73"/>
      <c r="BG58" s="36" t="s">
        <v>60</v>
      </c>
      <c r="BH58" s="35" t="s">
        <v>59</v>
      </c>
      <c r="BI58" s="73" t="str">
        <f>IF('Для розрахунку'!BI58:BQ58&gt;0,'Для розрахунку'!BI58:BQ58,"-")</f>
        <v>-</v>
      </c>
      <c r="BJ58" s="73"/>
      <c r="BK58" s="73"/>
      <c r="BL58" s="73"/>
      <c r="BM58" s="73"/>
      <c r="BN58" s="73"/>
      <c r="BO58" s="73"/>
      <c r="BP58" s="73"/>
      <c r="BQ58" s="73"/>
      <c r="BR58" s="36" t="s">
        <v>60</v>
      </c>
      <c r="BS58" s="28"/>
    </row>
    <row r="59" spans="1:7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ht="12.75">
      <c r="A60" s="28"/>
      <c r="B60" s="28"/>
      <c r="C60" s="208" t="s">
        <v>34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8"/>
    </row>
    <row r="61" spans="1:7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ht="51" customHeight="1">
      <c r="A62" s="28"/>
      <c r="B62" s="28"/>
      <c r="C62" s="197" t="s">
        <v>10</v>
      </c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 t="s">
        <v>11</v>
      </c>
      <c r="AV62" s="197"/>
      <c r="AW62" s="197"/>
      <c r="AX62" s="197"/>
      <c r="AY62" s="197" t="s">
        <v>12</v>
      </c>
      <c r="AZ62" s="197"/>
      <c r="BA62" s="197"/>
      <c r="BB62" s="197"/>
      <c r="BC62" s="197"/>
      <c r="BD62" s="197"/>
      <c r="BE62" s="197"/>
      <c r="BF62" s="197"/>
      <c r="BG62" s="197"/>
      <c r="BH62" s="197" t="s">
        <v>13</v>
      </c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28"/>
    </row>
    <row r="63" spans="1:71" ht="13.5" customHeight="1">
      <c r="A63" s="28"/>
      <c r="B63" s="28"/>
      <c r="C63" s="197">
        <v>1</v>
      </c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>
        <v>2</v>
      </c>
      <c r="AV63" s="197"/>
      <c r="AW63" s="197"/>
      <c r="AX63" s="197"/>
      <c r="AY63" s="197">
        <v>3</v>
      </c>
      <c r="AZ63" s="197"/>
      <c r="BA63" s="197"/>
      <c r="BB63" s="197"/>
      <c r="BC63" s="197"/>
      <c r="BD63" s="197"/>
      <c r="BE63" s="197"/>
      <c r="BF63" s="197"/>
      <c r="BG63" s="197"/>
      <c r="BH63" s="197">
        <v>4</v>
      </c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28"/>
    </row>
    <row r="64" spans="1:71" ht="13.5" customHeight="1">
      <c r="A64" s="28"/>
      <c r="B64" s="28"/>
      <c r="C64" s="217" t="s">
        <v>35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01">
        <v>2400</v>
      </c>
      <c r="AV64" s="201"/>
      <c r="AW64" s="201"/>
      <c r="AX64" s="201"/>
      <c r="AY64" s="44" t="str">
        <f>IF('Для розрахунку'!AZ64&lt;0,"("," ")</f>
        <v> </v>
      </c>
      <c r="AZ64" s="205" t="str">
        <f>IF('Для розрахунку'!AZ64:BF64&lt;&gt;0,ABS('Для розрахунку'!AZ64:BF64),"-")</f>
        <v>-</v>
      </c>
      <c r="BA64" s="205"/>
      <c r="BB64" s="205"/>
      <c r="BC64" s="205"/>
      <c r="BD64" s="205"/>
      <c r="BE64" s="205"/>
      <c r="BF64" s="205"/>
      <c r="BG64" s="45" t="str">
        <f>IF('Для розрахунку'!AZ64&lt;0,")"," ")</f>
        <v> </v>
      </c>
      <c r="BH64" s="44" t="str">
        <f>IF('Для розрахунку'!BI64&lt;0,"("," ")</f>
        <v> </v>
      </c>
      <c r="BI64" s="205" t="str">
        <f>IF('Для розрахунку'!BI64:BQ64&lt;&gt;0,ABS('Для розрахунку'!BI64:BQ64),"-")</f>
        <v>-</v>
      </c>
      <c r="BJ64" s="205"/>
      <c r="BK64" s="205"/>
      <c r="BL64" s="205"/>
      <c r="BM64" s="205"/>
      <c r="BN64" s="205"/>
      <c r="BO64" s="205"/>
      <c r="BP64" s="205"/>
      <c r="BQ64" s="205"/>
      <c r="BR64" s="45" t="str">
        <f>IF('Для розрахунку'!BI64&lt;0,")"," ")</f>
        <v> </v>
      </c>
      <c r="BS64" s="28"/>
    </row>
    <row r="65" spans="1:71" ht="13.5" customHeight="1">
      <c r="A65" s="28"/>
      <c r="B65" s="28"/>
      <c r="C65" s="217" t="s">
        <v>36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01">
        <v>2405</v>
      </c>
      <c r="AV65" s="201"/>
      <c r="AW65" s="201"/>
      <c r="AX65" s="201"/>
      <c r="AY65" s="44" t="str">
        <f>IF('Для розрахунку'!AZ65&lt;0,"("," ")</f>
        <v> </v>
      </c>
      <c r="AZ65" s="205" t="str">
        <f>IF('Для розрахунку'!AZ65:BF65&lt;&gt;0,ABS('Для розрахунку'!AZ65:BF65),"-")</f>
        <v>-</v>
      </c>
      <c r="BA65" s="205"/>
      <c r="BB65" s="205"/>
      <c r="BC65" s="205"/>
      <c r="BD65" s="205"/>
      <c r="BE65" s="205"/>
      <c r="BF65" s="205"/>
      <c r="BG65" s="45" t="str">
        <f>IF('Для розрахунку'!AZ65&lt;0,")"," ")</f>
        <v> </v>
      </c>
      <c r="BH65" s="44" t="str">
        <f>IF('Для розрахунку'!BI65&lt;0,"("," ")</f>
        <v> </v>
      </c>
      <c r="BI65" s="205" t="str">
        <f>IF('Для розрахунку'!BI65:BQ65&lt;&gt;0,ABS('Для розрахунку'!BI65:BQ65),"-")</f>
        <v>-</v>
      </c>
      <c r="BJ65" s="205"/>
      <c r="BK65" s="205"/>
      <c r="BL65" s="205"/>
      <c r="BM65" s="205"/>
      <c r="BN65" s="205"/>
      <c r="BO65" s="205"/>
      <c r="BP65" s="205"/>
      <c r="BQ65" s="205"/>
      <c r="BR65" s="45" t="str">
        <f>IF('Для розрахунку'!BI65&lt;0,")"," ")</f>
        <v> </v>
      </c>
      <c r="BS65" s="28"/>
    </row>
    <row r="66" spans="1:71" ht="13.5" customHeight="1">
      <c r="A66" s="28"/>
      <c r="B66" s="28"/>
      <c r="C66" s="217" t="s">
        <v>37</v>
      </c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197">
        <v>2410</v>
      </c>
      <c r="AV66" s="197"/>
      <c r="AW66" s="197"/>
      <c r="AX66" s="197"/>
      <c r="AY66" s="44" t="str">
        <f>IF('Для розрахунку'!AZ66&lt;0,"("," ")</f>
        <v> </v>
      </c>
      <c r="AZ66" s="205" t="str">
        <f>IF('Для розрахунку'!AZ66:BF66&lt;&gt;0,ABS('Для розрахунку'!AZ66:BF66),"-")</f>
        <v>-</v>
      </c>
      <c r="BA66" s="205"/>
      <c r="BB66" s="205"/>
      <c r="BC66" s="205"/>
      <c r="BD66" s="205"/>
      <c r="BE66" s="205"/>
      <c r="BF66" s="205"/>
      <c r="BG66" s="45" t="str">
        <f>IF('Для розрахунку'!AZ66&lt;0,")"," ")</f>
        <v> </v>
      </c>
      <c r="BH66" s="44" t="str">
        <f>IF('Для розрахунку'!BI66&lt;0,"("," ")</f>
        <v> </v>
      </c>
      <c r="BI66" s="205" t="str">
        <f>IF('Для розрахунку'!BI66:BQ66&lt;&gt;0,ABS('Для розрахунку'!BI66:BQ66),"-")</f>
        <v>-</v>
      </c>
      <c r="BJ66" s="205"/>
      <c r="BK66" s="205"/>
      <c r="BL66" s="205"/>
      <c r="BM66" s="205"/>
      <c r="BN66" s="205"/>
      <c r="BO66" s="205"/>
      <c r="BP66" s="205"/>
      <c r="BQ66" s="205"/>
      <c r="BR66" s="45" t="str">
        <f>IF('Для розрахунку'!BI66&lt;0,")"," ")</f>
        <v> </v>
      </c>
      <c r="BS66" s="28"/>
    </row>
    <row r="67" spans="1:71" ht="13.5" customHeight="1">
      <c r="A67" s="28"/>
      <c r="B67" s="28"/>
      <c r="C67" s="217" t="s">
        <v>38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01">
        <v>2415</v>
      </c>
      <c r="AV67" s="201"/>
      <c r="AW67" s="201"/>
      <c r="AX67" s="201"/>
      <c r="AY67" s="44" t="str">
        <f>IF('Для розрахунку'!AZ67&lt;0,"("," ")</f>
        <v> </v>
      </c>
      <c r="AZ67" s="205" t="str">
        <f>IF('Для розрахунку'!AZ67:BF67&lt;&gt;0,ABS('Для розрахунку'!AZ67:BF67),"-")</f>
        <v>-</v>
      </c>
      <c r="BA67" s="205"/>
      <c r="BB67" s="205"/>
      <c r="BC67" s="205"/>
      <c r="BD67" s="205"/>
      <c r="BE67" s="205"/>
      <c r="BF67" s="205"/>
      <c r="BG67" s="45" t="str">
        <f>IF('Для розрахунку'!AZ67&lt;0,")"," ")</f>
        <v> </v>
      </c>
      <c r="BH67" s="44" t="str">
        <f>IF('Для розрахунку'!BI67&lt;0,"("," ")</f>
        <v> </v>
      </c>
      <c r="BI67" s="205" t="str">
        <f>IF('Для розрахунку'!BI67:BQ67&lt;&gt;0,ABS('Для розрахунку'!BI67:BQ67),"-")</f>
        <v>-</v>
      </c>
      <c r="BJ67" s="205"/>
      <c r="BK67" s="205"/>
      <c r="BL67" s="205"/>
      <c r="BM67" s="205"/>
      <c r="BN67" s="205"/>
      <c r="BO67" s="205"/>
      <c r="BP67" s="205"/>
      <c r="BQ67" s="205"/>
      <c r="BR67" s="45" t="str">
        <f>IF('Для розрахунку'!BI67&lt;0,")"," ")</f>
        <v> </v>
      </c>
      <c r="BS67" s="28"/>
    </row>
    <row r="68" spans="1:71" ht="13.5" customHeight="1">
      <c r="A68" s="28"/>
      <c r="B68" s="28"/>
      <c r="C68" s="217" t="s">
        <v>39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01">
        <v>2445</v>
      </c>
      <c r="AV68" s="201"/>
      <c r="AW68" s="201"/>
      <c r="AX68" s="201"/>
      <c r="AY68" s="44" t="str">
        <f>IF('Для розрахунку'!AZ68&lt;0,"("," ")</f>
        <v> </v>
      </c>
      <c r="AZ68" s="205" t="str">
        <f>IF('Для розрахунку'!AZ68:BF68&lt;&gt;0,ABS('Для розрахунку'!AZ68:BF68),"-")</f>
        <v>-</v>
      </c>
      <c r="BA68" s="205"/>
      <c r="BB68" s="205"/>
      <c r="BC68" s="205"/>
      <c r="BD68" s="205"/>
      <c r="BE68" s="205"/>
      <c r="BF68" s="205"/>
      <c r="BG68" s="45" t="str">
        <f>IF('Для розрахунку'!AZ68&lt;0,")"," ")</f>
        <v> </v>
      </c>
      <c r="BH68" s="44" t="str">
        <f>IF('Для розрахунку'!BI68&lt;0,"("," ")</f>
        <v> </v>
      </c>
      <c r="BI68" s="205" t="str">
        <f>IF('Для розрахунку'!BI68:BQ68&lt;&gt;0,ABS('Для розрахунку'!BI68:BQ68),"-")</f>
        <v>-</v>
      </c>
      <c r="BJ68" s="205"/>
      <c r="BK68" s="205"/>
      <c r="BL68" s="205"/>
      <c r="BM68" s="205"/>
      <c r="BN68" s="205"/>
      <c r="BO68" s="205"/>
      <c r="BP68" s="205"/>
      <c r="BQ68" s="205"/>
      <c r="BR68" s="45" t="str">
        <f>IF('Для розрахунку'!BI68&lt;0,")"," ")</f>
        <v> </v>
      </c>
      <c r="BS68" s="28"/>
    </row>
    <row r="69" spans="1:71" ht="13.5" customHeight="1">
      <c r="A69" s="28"/>
      <c r="B69" s="28"/>
      <c r="C69" s="215" t="s">
        <v>40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6">
        <v>2450</v>
      </c>
      <c r="AV69" s="216"/>
      <c r="AW69" s="216"/>
      <c r="AX69" s="216"/>
      <c r="AY69" s="44" t="str">
        <f>IF('Для розрахунку'!AZ69&lt;0,"("," ")</f>
        <v> </v>
      </c>
      <c r="AZ69" s="205" t="str">
        <f>IF('Для розрахунку'!AZ69:BF69&lt;&gt;0,ABS('Для розрахунку'!AZ69:BF69),"-")</f>
        <v>-</v>
      </c>
      <c r="BA69" s="205"/>
      <c r="BB69" s="205"/>
      <c r="BC69" s="205"/>
      <c r="BD69" s="205"/>
      <c r="BE69" s="205"/>
      <c r="BF69" s="205"/>
      <c r="BG69" s="45" t="str">
        <f>IF('Для розрахунку'!AZ69&lt;0,")"," ")</f>
        <v> </v>
      </c>
      <c r="BH69" s="44" t="str">
        <f>IF('Для розрахунку'!BI69&lt;0,"("," ")</f>
        <v> </v>
      </c>
      <c r="BI69" s="205" t="str">
        <f>IF('Для розрахунку'!BI69:BQ69&lt;&gt;0,ABS('Для розрахунку'!BI69:BQ69),"-")</f>
        <v>-</v>
      </c>
      <c r="BJ69" s="205"/>
      <c r="BK69" s="205"/>
      <c r="BL69" s="205"/>
      <c r="BM69" s="205"/>
      <c r="BN69" s="205"/>
      <c r="BO69" s="205"/>
      <c r="BP69" s="205"/>
      <c r="BQ69" s="205"/>
      <c r="BR69" s="45" t="str">
        <f>IF('Для розрахунку'!BI69&lt;0,")"," ")</f>
        <v> </v>
      </c>
      <c r="BS69" s="28"/>
    </row>
    <row r="70" spans="1:71" ht="13.5" customHeight="1">
      <c r="A70" s="28"/>
      <c r="B70" s="28"/>
      <c r="C70" s="209" t="s">
        <v>41</v>
      </c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198">
        <v>2455</v>
      </c>
      <c r="AV70" s="198"/>
      <c r="AW70" s="198"/>
      <c r="AX70" s="198"/>
      <c r="AY70" s="44" t="str">
        <f>IF('Для розрахунку'!AZ70&lt;0,"("," ")</f>
        <v> </v>
      </c>
      <c r="AZ70" s="205" t="str">
        <f>IF('Для розрахунку'!AZ70:BF70&lt;&gt;0,ABS('Для розрахунку'!AZ70:BF70),"-")</f>
        <v>-</v>
      </c>
      <c r="BA70" s="205"/>
      <c r="BB70" s="205"/>
      <c r="BC70" s="205"/>
      <c r="BD70" s="205"/>
      <c r="BE70" s="205"/>
      <c r="BF70" s="205"/>
      <c r="BG70" s="45" t="str">
        <f>IF('Для розрахунку'!AZ70&lt;0,")"," ")</f>
        <v> </v>
      </c>
      <c r="BH70" s="44" t="str">
        <f>IF('Для розрахунку'!BI70&lt;0,"("," ")</f>
        <v> </v>
      </c>
      <c r="BI70" s="205" t="str">
        <f>IF('Для розрахунку'!BI70:BQ70&lt;&gt;0,ABS('Для розрахунку'!BI70:BQ70),"-")</f>
        <v>-</v>
      </c>
      <c r="BJ70" s="205"/>
      <c r="BK70" s="205"/>
      <c r="BL70" s="205"/>
      <c r="BM70" s="205"/>
      <c r="BN70" s="205"/>
      <c r="BO70" s="205"/>
      <c r="BP70" s="205"/>
      <c r="BQ70" s="205"/>
      <c r="BR70" s="45" t="str">
        <f>IF('Для розрахунку'!BI70&lt;0,")"," ")</f>
        <v> </v>
      </c>
      <c r="BS70" s="28"/>
    </row>
    <row r="71" spans="1:71" ht="13.5" customHeight="1">
      <c r="A71" s="28"/>
      <c r="B71" s="28"/>
      <c r="C71" s="211" t="s">
        <v>42</v>
      </c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4">
        <v>2460</v>
      </c>
      <c r="AV71" s="214"/>
      <c r="AW71" s="214"/>
      <c r="AX71" s="214"/>
      <c r="AY71" s="44" t="str">
        <f>IF('Для розрахунку'!AZ71&lt;0,"("," ")</f>
        <v> </v>
      </c>
      <c r="AZ71" s="205" t="str">
        <f>IF('Для розрахунку'!AZ71:BF71&lt;&gt;0,ABS('Для розрахунку'!AZ71:BF71),"-")</f>
        <v>-</v>
      </c>
      <c r="BA71" s="205"/>
      <c r="BB71" s="205"/>
      <c r="BC71" s="205"/>
      <c r="BD71" s="205"/>
      <c r="BE71" s="205"/>
      <c r="BF71" s="205"/>
      <c r="BG71" s="45" t="str">
        <f>IF('Для розрахунку'!AZ71&lt;0,")"," ")</f>
        <v> </v>
      </c>
      <c r="BH71" s="44" t="str">
        <f>IF('Для розрахунку'!BI71&lt;0,"("," ")</f>
        <v> </v>
      </c>
      <c r="BI71" s="205" t="str">
        <f>IF('Для розрахунку'!BI71:BQ71&lt;&gt;0,ABS('Для розрахунку'!BI71:BQ71),"-")</f>
        <v>-</v>
      </c>
      <c r="BJ71" s="205"/>
      <c r="BK71" s="205"/>
      <c r="BL71" s="205"/>
      <c r="BM71" s="205"/>
      <c r="BN71" s="205"/>
      <c r="BO71" s="205"/>
      <c r="BP71" s="205"/>
      <c r="BQ71" s="205"/>
      <c r="BR71" s="45" t="str">
        <f>IF('Для розрахунку'!BI71&lt;0,")"," ")</f>
        <v> </v>
      </c>
      <c r="BS71" s="28"/>
    </row>
    <row r="72" spans="1:71" ht="13.5" customHeight="1">
      <c r="A72" s="28"/>
      <c r="B72" s="28"/>
      <c r="C72" s="211" t="s">
        <v>43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4">
        <v>2465</v>
      </c>
      <c r="AV72" s="214"/>
      <c r="AW72" s="214"/>
      <c r="AX72" s="214"/>
      <c r="AY72" s="44" t="str">
        <f>IF('Для розрахунку'!AZ72&lt;0,"("," ")</f>
        <v> </v>
      </c>
      <c r="AZ72" s="205">
        <f>IF('Для розрахунку'!AZ72:BF72&lt;&gt;0,ABS('Для розрахунку'!AZ72:BF72),"-")</f>
        <v>24</v>
      </c>
      <c r="BA72" s="205"/>
      <c r="BB72" s="205"/>
      <c r="BC72" s="205"/>
      <c r="BD72" s="205"/>
      <c r="BE72" s="205"/>
      <c r="BF72" s="205"/>
      <c r="BG72" s="45" t="str">
        <f>IF('Для розрахунку'!AZ72&lt;0,")"," ")</f>
        <v> </v>
      </c>
      <c r="BH72" s="44" t="str">
        <f>IF('Для розрахунку'!BI72&lt;0,"("," ")</f>
        <v> </v>
      </c>
      <c r="BI72" s="205">
        <f>IF('Для розрахунку'!BI72:BQ72&lt;&gt;0,ABS('Для розрахунку'!BI72:BQ72),"-")</f>
        <v>11</v>
      </c>
      <c r="BJ72" s="205"/>
      <c r="BK72" s="205"/>
      <c r="BL72" s="205"/>
      <c r="BM72" s="205"/>
      <c r="BN72" s="205"/>
      <c r="BO72" s="205"/>
      <c r="BP72" s="205"/>
      <c r="BQ72" s="205"/>
      <c r="BR72" s="45" t="str">
        <f>IF('Для розрахунку'!BI72&lt;0,")"," ")</f>
        <v> </v>
      </c>
      <c r="BS72" s="28"/>
    </row>
    <row r="73" spans="1:71" ht="12.75">
      <c r="A73" s="28"/>
      <c r="B73" s="28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28"/>
    </row>
    <row r="74" spans="1:71" ht="12.75">
      <c r="A74" s="28"/>
      <c r="B74" s="28"/>
      <c r="C74" s="213" t="s">
        <v>44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8"/>
    </row>
    <row r="75" spans="1:71" ht="12.75">
      <c r="A75" s="28"/>
      <c r="B75" s="28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28"/>
    </row>
    <row r="76" spans="1:71" ht="51.75" customHeight="1">
      <c r="A76" s="28"/>
      <c r="B76" s="28"/>
      <c r="C76" s="210" t="s">
        <v>45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 t="s">
        <v>11</v>
      </c>
      <c r="AV76" s="210"/>
      <c r="AW76" s="210"/>
      <c r="AX76" s="210"/>
      <c r="AY76" s="210" t="s">
        <v>12</v>
      </c>
      <c r="AZ76" s="210"/>
      <c r="BA76" s="210"/>
      <c r="BB76" s="210"/>
      <c r="BC76" s="210"/>
      <c r="BD76" s="210"/>
      <c r="BE76" s="210"/>
      <c r="BF76" s="210"/>
      <c r="BG76" s="210"/>
      <c r="BH76" s="210" t="s">
        <v>13</v>
      </c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8"/>
    </row>
    <row r="77" spans="1:71" ht="13.5" customHeight="1">
      <c r="A77" s="28"/>
      <c r="B77" s="28"/>
      <c r="C77" s="210">
        <v>1</v>
      </c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>
        <v>2</v>
      </c>
      <c r="AV77" s="210"/>
      <c r="AW77" s="210"/>
      <c r="AX77" s="210"/>
      <c r="AY77" s="201">
        <v>3</v>
      </c>
      <c r="AZ77" s="201"/>
      <c r="BA77" s="201"/>
      <c r="BB77" s="201"/>
      <c r="BC77" s="201"/>
      <c r="BD77" s="201"/>
      <c r="BE77" s="201"/>
      <c r="BF77" s="201"/>
      <c r="BG77" s="201"/>
      <c r="BH77" s="210">
        <v>4</v>
      </c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8"/>
    </row>
    <row r="78" spans="1:71" ht="13.5" customHeight="1">
      <c r="A78" s="28"/>
      <c r="B78" s="28"/>
      <c r="C78" s="209" t="s">
        <v>46</v>
      </c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10">
        <v>2500</v>
      </c>
      <c r="AV78" s="210"/>
      <c r="AW78" s="210"/>
      <c r="AX78" s="210"/>
      <c r="AY78" s="201" t="str">
        <f>IF('Для розрахунку'!AY78:BG78&gt;0,'Для розрахунку'!AY78:BG78,"-")</f>
        <v>-</v>
      </c>
      <c r="AZ78" s="201"/>
      <c r="BA78" s="201"/>
      <c r="BB78" s="201"/>
      <c r="BC78" s="201"/>
      <c r="BD78" s="201"/>
      <c r="BE78" s="201"/>
      <c r="BF78" s="201"/>
      <c r="BG78" s="201"/>
      <c r="BH78" s="198" t="str">
        <f>IF('Для розрахунку'!BH78:BR78&gt;0,'Для розрахунку'!BH78:BR78,"-")</f>
        <v>-</v>
      </c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28"/>
    </row>
    <row r="79" spans="1:71" ht="13.5" customHeight="1">
      <c r="A79" s="28"/>
      <c r="B79" s="28"/>
      <c r="C79" s="209" t="s">
        <v>47</v>
      </c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10">
        <v>2505</v>
      </c>
      <c r="AV79" s="210"/>
      <c r="AW79" s="210"/>
      <c r="AX79" s="210"/>
      <c r="AY79" s="201">
        <f>IF('Для розрахунку'!AY79:BG79&gt;0,'Для розрахунку'!AY79:BG79,"-")</f>
        <v>180</v>
      </c>
      <c r="AZ79" s="201"/>
      <c r="BA79" s="201"/>
      <c r="BB79" s="201"/>
      <c r="BC79" s="201"/>
      <c r="BD79" s="201"/>
      <c r="BE79" s="201"/>
      <c r="BF79" s="201"/>
      <c r="BG79" s="201"/>
      <c r="BH79" s="198">
        <f>IF('Для розрахунку'!BH79:BR79&gt;0,'Для розрахунку'!BH79:BR79,"-")</f>
        <v>97</v>
      </c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28"/>
    </row>
    <row r="80" spans="1:71" ht="13.5" customHeight="1">
      <c r="A80" s="28"/>
      <c r="B80" s="28"/>
      <c r="C80" s="209" t="s">
        <v>48</v>
      </c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10">
        <v>2510</v>
      </c>
      <c r="AV80" s="210"/>
      <c r="AW80" s="210"/>
      <c r="AX80" s="210"/>
      <c r="AY80" s="201">
        <f>IF('Для розрахунку'!AY80:BG80&gt;0,'Для розрахунку'!AY80:BG80,"-")</f>
        <v>35</v>
      </c>
      <c r="AZ80" s="201"/>
      <c r="BA80" s="201"/>
      <c r="BB80" s="201"/>
      <c r="BC80" s="201"/>
      <c r="BD80" s="201"/>
      <c r="BE80" s="201"/>
      <c r="BF80" s="201"/>
      <c r="BG80" s="201"/>
      <c r="BH80" s="198">
        <f>IF('Для розрахунку'!BH80:BR80&gt;0,'Для розрахунку'!BH80:BR80,"-")</f>
        <v>36</v>
      </c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28"/>
    </row>
    <row r="81" spans="1:71" ht="13.5" customHeight="1">
      <c r="A81" s="28"/>
      <c r="B81" s="28"/>
      <c r="C81" s="209" t="s">
        <v>49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10">
        <v>2515</v>
      </c>
      <c r="AV81" s="210"/>
      <c r="AW81" s="210"/>
      <c r="AX81" s="210"/>
      <c r="AY81" s="201" t="str">
        <f>IF('Для розрахунку'!AY81:BG81&gt;0,'Для розрахунку'!AY81:BG81,"-")</f>
        <v>-</v>
      </c>
      <c r="AZ81" s="201"/>
      <c r="BA81" s="201"/>
      <c r="BB81" s="201"/>
      <c r="BC81" s="201"/>
      <c r="BD81" s="201"/>
      <c r="BE81" s="201"/>
      <c r="BF81" s="201"/>
      <c r="BG81" s="201"/>
      <c r="BH81" s="198" t="str">
        <f>IF('Для розрахунку'!BH81:BR81&gt;0,'Для розрахунку'!BH81:BR81,"-")</f>
        <v>-</v>
      </c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28"/>
    </row>
    <row r="82" spans="1:71" ht="13.5" customHeight="1">
      <c r="A82" s="28"/>
      <c r="B82" s="28"/>
      <c r="C82" s="209" t="s">
        <v>22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10">
        <v>2520</v>
      </c>
      <c r="AV82" s="210"/>
      <c r="AW82" s="210"/>
      <c r="AX82" s="210"/>
      <c r="AY82" s="201">
        <f>IF('Для розрахунку'!AY82:BG82&gt;0,'Для розрахунку'!AY82:BG82,"-")</f>
        <v>317</v>
      </c>
      <c r="AZ82" s="201"/>
      <c r="BA82" s="201"/>
      <c r="BB82" s="201"/>
      <c r="BC82" s="201"/>
      <c r="BD82" s="201"/>
      <c r="BE82" s="201"/>
      <c r="BF82" s="201"/>
      <c r="BG82" s="201"/>
      <c r="BH82" s="198">
        <f>IF('Для розрахунку'!BH82:BR82&gt;0,'Для розрахунку'!BH82:BR82,"-")</f>
        <v>198</v>
      </c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28"/>
    </row>
    <row r="83" spans="1:71" ht="13.5" customHeight="1">
      <c r="A83" s="28"/>
      <c r="B83" s="28"/>
      <c r="C83" s="211" t="s">
        <v>50</v>
      </c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2">
        <v>2550</v>
      </c>
      <c r="AV83" s="212"/>
      <c r="AW83" s="212"/>
      <c r="AX83" s="212"/>
      <c r="AY83" s="201">
        <f>IF('Для розрахунку'!AY83:BG83&gt;0,'Для розрахунку'!AY83:BG83,"-")</f>
        <v>532</v>
      </c>
      <c r="AZ83" s="201"/>
      <c r="BA83" s="201"/>
      <c r="BB83" s="201"/>
      <c r="BC83" s="201"/>
      <c r="BD83" s="201"/>
      <c r="BE83" s="201"/>
      <c r="BF83" s="201"/>
      <c r="BG83" s="201"/>
      <c r="BH83" s="198">
        <f>IF('Для розрахунку'!BH83:BR83&gt;0,'Для розрахунку'!BH83:BR83,"-")</f>
        <v>331</v>
      </c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28"/>
    </row>
    <row r="84" spans="1:71" ht="12.75">
      <c r="A84" s="28"/>
      <c r="B84" s="2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28"/>
    </row>
    <row r="85" spans="1:71" ht="12.75">
      <c r="A85" s="28"/>
      <c r="B85" s="28"/>
      <c r="C85" s="208" t="s">
        <v>51</v>
      </c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8"/>
    </row>
    <row r="86" spans="1:7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ht="53.25" customHeight="1">
      <c r="A87" s="28"/>
      <c r="B87" s="28"/>
      <c r="C87" s="197" t="s">
        <v>45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 t="s">
        <v>11</v>
      </c>
      <c r="AV87" s="197"/>
      <c r="AW87" s="197"/>
      <c r="AX87" s="197"/>
      <c r="AY87" s="197" t="s">
        <v>12</v>
      </c>
      <c r="AZ87" s="197"/>
      <c r="BA87" s="197"/>
      <c r="BB87" s="197"/>
      <c r="BC87" s="197"/>
      <c r="BD87" s="197"/>
      <c r="BE87" s="197"/>
      <c r="BF87" s="197"/>
      <c r="BG87" s="197"/>
      <c r="BH87" s="197" t="s">
        <v>13</v>
      </c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28"/>
    </row>
    <row r="88" spans="1:71" ht="13.5" customHeight="1">
      <c r="A88" s="28"/>
      <c r="B88" s="28"/>
      <c r="C88" s="197">
        <v>1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>
        <v>2</v>
      </c>
      <c r="AV88" s="197"/>
      <c r="AW88" s="197"/>
      <c r="AX88" s="197"/>
      <c r="AY88" s="197">
        <v>3</v>
      </c>
      <c r="AZ88" s="197"/>
      <c r="BA88" s="197"/>
      <c r="BB88" s="197"/>
      <c r="BC88" s="197"/>
      <c r="BD88" s="197"/>
      <c r="BE88" s="197"/>
      <c r="BF88" s="197"/>
      <c r="BG88" s="197"/>
      <c r="BH88" s="197">
        <v>4</v>
      </c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28"/>
    </row>
    <row r="89" spans="1:71" ht="13.5" customHeight="1">
      <c r="A89" s="28"/>
      <c r="B89" s="28"/>
      <c r="C89" s="200" t="s">
        <v>52</v>
      </c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197">
        <v>2600</v>
      </c>
      <c r="AV89" s="197"/>
      <c r="AW89" s="197"/>
      <c r="AX89" s="197"/>
      <c r="AY89" s="201" t="str">
        <f>IF('Для розрахунку'!AY89:BG89&gt;0,'Для розрахунку'!AY89:BG89,"-")</f>
        <v>-</v>
      </c>
      <c r="AZ89" s="201"/>
      <c r="BA89" s="201"/>
      <c r="BB89" s="201"/>
      <c r="BC89" s="201"/>
      <c r="BD89" s="201"/>
      <c r="BE89" s="201"/>
      <c r="BF89" s="201"/>
      <c r="BG89" s="201"/>
      <c r="BH89" s="198" t="str">
        <f>IF('Для розрахунку'!BH89:BR89&gt;0,'Для розрахунку'!BH89:BR89,"-")</f>
        <v>-</v>
      </c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28"/>
    </row>
    <row r="90" spans="1:71" ht="13.5" customHeight="1">
      <c r="A90" s="28"/>
      <c r="B90" s="28"/>
      <c r="C90" s="200" t="s">
        <v>53</v>
      </c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197">
        <v>2605</v>
      </c>
      <c r="AV90" s="197"/>
      <c r="AW90" s="197"/>
      <c r="AX90" s="197"/>
      <c r="AY90" s="201" t="str">
        <f>IF('Для розрахунку'!AY90:BG90&gt;0,'Для розрахунку'!AY90:BG90,"-")</f>
        <v>-</v>
      </c>
      <c r="AZ90" s="201"/>
      <c r="BA90" s="201"/>
      <c r="BB90" s="201"/>
      <c r="BC90" s="201"/>
      <c r="BD90" s="201"/>
      <c r="BE90" s="201"/>
      <c r="BF90" s="201"/>
      <c r="BG90" s="201"/>
      <c r="BH90" s="198" t="str">
        <f>IF('Для розрахунку'!BH90:BR90&gt;0,'Для розрахунку'!BH90:BR90,"-")</f>
        <v>-</v>
      </c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28"/>
    </row>
    <row r="91" spans="1:71" ht="13.5" customHeight="1">
      <c r="A91" s="28"/>
      <c r="B91" s="28"/>
      <c r="C91" s="200" t="s">
        <v>54</v>
      </c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197">
        <v>2610</v>
      </c>
      <c r="AV91" s="197"/>
      <c r="AW91" s="197"/>
      <c r="AX91" s="197"/>
      <c r="AY91" s="44" t="str">
        <f>IF('Для розрахунку'!AZ91&lt;0,"("," ")</f>
        <v> </v>
      </c>
      <c r="AZ91" s="205" t="str">
        <f>IF('Для розрахунку'!AZ91:BF91=0,"-",ABS('Для розрахунку'!AZ91:BF91))</f>
        <v>-</v>
      </c>
      <c r="BA91" s="205"/>
      <c r="BB91" s="205"/>
      <c r="BC91" s="205"/>
      <c r="BD91" s="205"/>
      <c r="BE91" s="205"/>
      <c r="BF91" s="205"/>
      <c r="BG91" s="45" t="str">
        <f>IF('Для розрахунку'!AZ91&lt;0,")"," ")</f>
        <v> </v>
      </c>
      <c r="BH91" s="39" t="str">
        <f>IF('Для розрахунку'!BI91&lt;0,"("," ")</f>
        <v> </v>
      </c>
      <c r="BI91" s="72" t="str">
        <f>IF('Для розрахунку'!BI91:BQ91=0,"-",ABS('Для розрахунку'!BI91:BQ91))</f>
        <v>-</v>
      </c>
      <c r="BJ91" s="72"/>
      <c r="BK91" s="72"/>
      <c r="BL91" s="72"/>
      <c r="BM91" s="72"/>
      <c r="BN91" s="72"/>
      <c r="BO91" s="72"/>
      <c r="BP91" s="72"/>
      <c r="BQ91" s="72"/>
      <c r="BR91" s="40" t="str">
        <f>IF('Для розрахунку'!BI91&lt;0,")"," ")</f>
        <v> </v>
      </c>
      <c r="BS91" s="28"/>
    </row>
    <row r="92" spans="1:71" ht="13.5" customHeight="1">
      <c r="A92" s="28"/>
      <c r="B92" s="28"/>
      <c r="C92" s="200" t="s">
        <v>55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197">
        <v>2615</v>
      </c>
      <c r="AV92" s="197"/>
      <c r="AW92" s="197"/>
      <c r="AX92" s="197"/>
      <c r="AY92" s="44" t="str">
        <f>IF('Для розрахунку'!AZ92&lt;0,"("," ")</f>
        <v> </v>
      </c>
      <c r="AZ92" s="205" t="str">
        <f>IF('Для розрахунку'!AZ92:BF92=0,"-",ABS('Для розрахунку'!AZ92:BF92))</f>
        <v>-</v>
      </c>
      <c r="BA92" s="205"/>
      <c r="BB92" s="205"/>
      <c r="BC92" s="205"/>
      <c r="BD92" s="205"/>
      <c r="BE92" s="205"/>
      <c r="BF92" s="205"/>
      <c r="BG92" s="45" t="str">
        <f>IF('Для розрахунку'!AZ92&lt;0,")"," ")</f>
        <v> </v>
      </c>
      <c r="BH92" s="39" t="str">
        <f>IF('Для розрахунку'!BI92&lt;0,"("," ")</f>
        <v> </v>
      </c>
      <c r="BI92" s="72" t="str">
        <f>IF('Для розрахунку'!BI92:BQ92=0,"-",ABS('Для розрахунку'!BI92:BQ92))</f>
        <v>-</v>
      </c>
      <c r="BJ92" s="72"/>
      <c r="BK92" s="72"/>
      <c r="BL92" s="72"/>
      <c r="BM92" s="72"/>
      <c r="BN92" s="72"/>
      <c r="BO92" s="72"/>
      <c r="BP92" s="72"/>
      <c r="BQ92" s="72"/>
      <c r="BR92" s="40" t="str">
        <f>IF('Для розрахунку'!BI92&lt;0,")"," ")</f>
        <v> </v>
      </c>
      <c r="BS92" s="28"/>
    </row>
    <row r="93" spans="1:71" ht="13.5" customHeight="1">
      <c r="A93" s="28"/>
      <c r="B93" s="28"/>
      <c r="C93" s="200" t="s">
        <v>56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197">
        <v>2650</v>
      </c>
      <c r="AV93" s="197"/>
      <c r="AW93" s="197"/>
      <c r="AX93" s="197"/>
      <c r="AY93" s="201" t="str">
        <f>IF('Для розрахунку'!AY93:BG93&gt;0,'Для розрахунку'!AY93:BG93,"-")</f>
        <v>-</v>
      </c>
      <c r="AZ93" s="201"/>
      <c r="BA93" s="201"/>
      <c r="BB93" s="201"/>
      <c r="BC93" s="201"/>
      <c r="BD93" s="201"/>
      <c r="BE93" s="201"/>
      <c r="BF93" s="201"/>
      <c r="BG93" s="201"/>
      <c r="BH93" s="198" t="str">
        <f>IF('Для розрахунку'!BH93:BR93&gt;0,'Для розрахунку'!BH93:BR93,"-")</f>
        <v>-</v>
      </c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28"/>
    </row>
    <row r="94" spans="1:7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1:71" ht="13.5" customHeight="1">
      <c r="A95" s="28"/>
      <c r="B95" s="28"/>
      <c r="C95" s="206" t="s">
        <v>57</v>
      </c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1:71" ht="9.75" customHeight="1">
      <c r="A96" s="28"/>
      <c r="B96" s="28"/>
      <c r="C96" s="4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1:71" ht="13.5" customHeight="1">
      <c r="A97" s="28"/>
      <c r="B97" s="28"/>
      <c r="C97" s="207" t="s">
        <v>58</v>
      </c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1:7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1:7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1:7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1:7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1:7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1:7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1:7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1:7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1:7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1:7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1:7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1:7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</sheetData>
  <sheetProtection sheet="1" formatCells="0" formatColumns="0" formatRows="0"/>
  <mergeCells count="301">
    <mergeCell ref="C34:AT34"/>
    <mergeCell ref="AU34:AX34"/>
    <mergeCell ref="AY34:BG34"/>
    <mergeCell ref="BH34:BR34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22:AT22"/>
    <mergeCell ref="AU22:AX22"/>
    <mergeCell ref="AZ22:BF22"/>
    <mergeCell ref="BI22:BQ22"/>
    <mergeCell ref="C17:AT17"/>
    <mergeCell ref="AU17:AX17"/>
    <mergeCell ref="C24:AT24"/>
    <mergeCell ref="AU24:AX25"/>
    <mergeCell ref="AY24:BG25"/>
    <mergeCell ref="BH24:BR25"/>
    <mergeCell ref="C25:AT25"/>
    <mergeCell ref="C23:AT23"/>
    <mergeCell ref="AU23:AX23"/>
    <mergeCell ref="AY23:BG23"/>
    <mergeCell ref="BH23:BR23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5:AT35"/>
    <mergeCell ref="AU35:AX35"/>
    <mergeCell ref="AZ35:BF35"/>
    <mergeCell ref="BI35:BQ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40:AT40"/>
    <mergeCell ref="AU40:AX41"/>
    <mergeCell ref="AY40:BG41"/>
    <mergeCell ref="BH40:BR41"/>
    <mergeCell ref="C41:AT41"/>
    <mergeCell ref="C38:AT38"/>
    <mergeCell ref="C42:AT42"/>
    <mergeCell ref="AU42:AX42"/>
    <mergeCell ref="AZ42:BF42"/>
    <mergeCell ref="BI42:BQ42"/>
    <mergeCell ref="C43:AT43"/>
    <mergeCell ref="AU43:AX43"/>
    <mergeCell ref="AY43:BG43"/>
    <mergeCell ref="BH43:BR43"/>
    <mergeCell ref="AY44:BG44"/>
    <mergeCell ref="BH44:BR44"/>
    <mergeCell ref="C45:AT45"/>
    <mergeCell ref="AU45:AX45"/>
    <mergeCell ref="AY45:BG45"/>
    <mergeCell ref="BH45:BR45"/>
    <mergeCell ref="C47:AT47"/>
    <mergeCell ref="AU47:AX47"/>
    <mergeCell ref="AZ47:BF47"/>
    <mergeCell ref="BI47:BQ47"/>
    <mergeCell ref="C48:AT48"/>
    <mergeCell ref="AU48:AX48"/>
    <mergeCell ref="AZ48:BF48"/>
    <mergeCell ref="BI48:BQ48"/>
    <mergeCell ref="AZ49:BF49"/>
    <mergeCell ref="BI49:BQ49"/>
    <mergeCell ref="C51:AT51"/>
    <mergeCell ref="AU51:AX52"/>
    <mergeCell ref="AY51:BG52"/>
    <mergeCell ref="BH51:BR52"/>
    <mergeCell ref="C52:AT52"/>
    <mergeCell ref="AU50:AX50"/>
    <mergeCell ref="C50:AT50"/>
    <mergeCell ref="AZ50:BF50"/>
    <mergeCell ref="C53:AT53"/>
    <mergeCell ref="AU53:AX53"/>
    <mergeCell ref="AZ53:BF53"/>
    <mergeCell ref="BI53:BQ53"/>
    <mergeCell ref="C54:AT54"/>
    <mergeCell ref="AU54:AX54"/>
    <mergeCell ref="AZ54:BF54"/>
    <mergeCell ref="BI54:BQ54"/>
    <mergeCell ref="C55:AT55"/>
    <mergeCell ref="AU55:AX55"/>
    <mergeCell ref="C56:AT56"/>
    <mergeCell ref="AU56:AX57"/>
    <mergeCell ref="AY56:BG57"/>
    <mergeCell ref="BH56:BR57"/>
    <mergeCell ref="C57:AT57"/>
    <mergeCell ref="AZ55:BF55"/>
    <mergeCell ref="BI55:BQ55"/>
    <mergeCell ref="AU64:AX64"/>
    <mergeCell ref="C58:AT58"/>
    <mergeCell ref="AU58:AX58"/>
    <mergeCell ref="AZ58:BF58"/>
    <mergeCell ref="BI58:BQ58"/>
    <mergeCell ref="C60:BR60"/>
    <mergeCell ref="C62:AT62"/>
    <mergeCell ref="AU62:AX62"/>
    <mergeCell ref="AY62:BG62"/>
    <mergeCell ref="BH62:BR62"/>
    <mergeCell ref="C65:AT65"/>
    <mergeCell ref="AU65:AX65"/>
    <mergeCell ref="C66:AT66"/>
    <mergeCell ref="AU66:AX66"/>
    <mergeCell ref="BI66:BQ66"/>
    <mergeCell ref="C63:AT63"/>
    <mergeCell ref="AU63:AX63"/>
    <mergeCell ref="AY63:BG63"/>
    <mergeCell ref="BH63:BR63"/>
    <mergeCell ref="C64:AT64"/>
    <mergeCell ref="C67:AT67"/>
    <mergeCell ref="AU67:AX67"/>
    <mergeCell ref="C68:AT68"/>
    <mergeCell ref="AU68:AX68"/>
    <mergeCell ref="BI67:BQ67"/>
    <mergeCell ref="BI68:BQ68"/>
    <mergeCell ref="AZ67:BF67"/>
    <mergeCell ref="AZ68:BF68"/>
    <mergeCell ref="C69:AT69"/>
    <mergeCell ref="AU69:AX69"/>
    <mergeCell ref="C70:AT70"/>
    <mergeCell ref="AU70:AX70"/>
    <mergeCell ref="AZ70:BF70"/>
    <mergeCell ref="BI70:BQ70"/>
    <mergeCell ref="C71:AT71"/>
    <mergeCell ref="AU71:AX71"/>
    <mergeCell ref="C72:AT72"/>
    <mergeCell ref="AU72:AX72"/>
    <mergeCell ref="AZ72:BF72"/>
    <mergeCell ref="BI72:BQ72"/>
    <mergeCell ref="AZ71:BF71"/>
    <mergeCell ref="BI71:BQ71"/>
    <mergeCell ref="C74:BR74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BH83:BR83"/>
    <mergeCell ref="C80:AT80"/>
    <mergeCell ref="AU80:AX80"/>
    <mergeCell ref="AY80:BG80"/>
    <mergeCell ref="BH80:BR80"/>
    <mergeCell ref="C81:AT81"/>
    <mergeCell ref="AU81:AX81"/>
    <mergeCell ref="AY81:BG81"/>
    <mergeCell ref="BH81:BR81"/>
    <mergeCell ref="AU88:AX88"/>
    <mergeCell ref="AY88:BG88"/>
    <mergeCell ref="BH88:BR88"/>
    <mergeCell ref="C82:AT82"/>
    <mergeCell ref="AU82:AX82"/>
    <mergeCell ref="AY82:BG82"/>
    <mergeCell ref="BH82:BR82"/>
    <mergeCell ref="C83:AT83"/>
    <mergeCell ref="AU83:AX83"/>
    <mergeCell ref="AY83:BG83"/>
    <mergeCell ref="C90:AT90"/>
    <mergeCell ref="AU90:AX90"/>
    <mergeCell ref="AY90:BG90"/>
    <mergeCell ref="BH90:BR90"/>
    <mergeCell ref="C85:BR85"/>
    <mergeCell ref="C87:AT87"/>
    <mergeCell ref="AU87:AX87"/>
    <mergeCell ref="AY87:BG87"/>
    <mergeCell ref="BH87:BR87"/>
    <mergeCell ref="C88:AT88"/>
    <mergeCell ref="C95:R95"/>
    <mergeCell ref="C97:R97"/>
    <mergeCell ref="C91:AT91"/>
    <mergeCell ref="AU91:AX91"/>
    <mergeCell ref="C92:AT92"/>
    <mergeCell ref="AU92:AX92"/>
    <mergeCell ref="C93:AT93"/>
    <mergeCell ref="AU93:AX93"/>
    <mergeCell ref="AY93:BG93"/>
    <mergeCell ref="BH93:BR93"/>
    <mergeCell ref="AZ91:BF91"/>
    <mergeCell ref="AZ92:BF92"/>
    <mergeCell ref="C89:AT89"/>
    <mergeCell ref="AU89:AX89"/>
    <mergeCell ref="BI91:BQ91"/>
    <mergeCell ref="BI92:BQ92"/>
    <mergeCell ref="AY89:BG89"/>
    <mergeCell ref="BH89:BR89"/>
    <mergeCell ref="AZ64:BF64"/>
    <mergeCell ref="AZ65:BF65"/>
    <mergeCell ref="BI64:BQ64"/>
    <mergeCell ref="BI65:BQ65"/>
    <mergeCell ref="AZ69:BF69"/>
    <mergeCell ref="BI69:BQ69"/>
    <mergeCell ref="AZ66:BF66"/>
    <mergeCell ref="AY17:BG17"/>
    <mergeCell ref="BH17:BR17"/>
    <mergeCell ref="C18:AT18"/>
    <mergeCell ref="AU18:AX18"/>
    <mergeCell ref="AY18:BG18"/>
    <mergeCell ref="BH18:BR18"/>
    <mergeCell ref="C19:AT19"/>
    <mergeCell ref="AU19:AX19"/>
    <mergeCell ref="AY19:BG19"/>
    <mergeCell ref="BH19:BR19"/>
    <mergeCell ref="C20:AT20"/>
    <mergeCell ref="AU20:AX20"/>
    <mergeCell ref="AY20:BG20"/>
    <mergeCell ref="BH20:BR20"/>
    <mergeCell ref="C21:AT21"/>
    <mergeCell ref="AU21:AX21"/>
    <mergeCell ref="AY21:BG21"/>
    <mergeCell ref="BH21:BR21"/>
    <mergeCell ref="C28:AT28"/>
    <mergeCell ref="AU28:AX28"/>
    <mergeCell ref="AZ28:BF28"/>
    <mergeCell ref="BI28:BQ28"/>
    <mergeCell ref="C26:AT26"/>
    <mergeCell ref="AU26:AX26"/>
    <mergeCell ref="C27:AT27"/>
    <mergeCell ref="AU27:AX27"/>
    <mergeCell ref="AZ27:BF27"/>
    <mergeCell ref="BI27:BQ27"/>
    <mergeCell ref="AZ26:BF26"/>
    <mergeCell ref="BI26:BQ26"/>
    <mergeCell ref="C32:AT32"/>
    <mergeCell ref="AU32:AX32"/>
    <mergeCell ref="AY32:BG32"/>
    <mergeCell ref="BH32:BR32"/>
    <mergeCell ref="C31:AT31"/>
    <mergeCell ref="AU31:AX31"/>
    <mergeCell ref="AY31:BG31"/>
    <mergeCell ref="BH31:BR31"/>
    <mergeCell ref="BH46:BR46"/>
    <mergeCell ref="C33:AT33"/>
    <mergeCell ref="AU33:AX33"/>
    <mergeCell ref="AY33:BG33"/>
    <mergeCell ref="BH33:BR33"/>
    <mergeCell ref="AU38:AX38"/>
    <mergeCell ref="AY38:BG38"/>
    <mergeCell ref="BH38:BR38"/>
    <mergeCell ref="C44:AT44"/>
    <mergeCell ref="AU44:AX44"/>
    <mergeCell ref="BI50:BQ50"/>
    <mergeCell ref="C49:AT49"/>
    <mergeCell ref="AU49:AX49"/>
    <mergeCell ref="C39:AT39"/>
    <mergeCell ref="AU39:AX39"/>
    <mergeCell ref="AY39:BG39"/>
    <mergeCell ref="BH39:BR39"/>
    <mergeCell ref="C46:AT46"/>
    <mergeCell ref="AU46:AX46"/>
    <mergeCell ref="AY46:BG46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Olena Timofeeva</cp:lastModifiedBy>
  <cp:lastPrinted>2016-04-19T10:01:15Z</cp:lastPrinted>
  <dcterms:created xsi:type="dcterms:W3CDTF">2013-03-11T10:34:23Z</dcterms:created>
  <dcterms:modified xsi:type="dcterms:W3CDTF">2016-04-19T10:01:23Z</dcterms:modified>
  <cp:category/>
  <cp:version/>
  <cp:contentType/>
  <cp:contentStatus/>
</cp:coreProperties>
</file>